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定常計算" state="visible" r:id="rId4"/>
    <sheet sheetId="2" name="過渡解析" state="visible" r:id="rId5"/>
    <sheet sheetId="3" name="直列合成" state="visible" r:id="rId6"/>
  </sheets>
  <calcPr calcId="171027"/>
</workbook>
</file>

<file path=xl/sharedStrings.xml><?xml version="1.0" encoding="utf-8"?>
<sst xmlns="http://schemas.openxmlformats.org/spreadsheetml/2006/main" count="58" uniqueCount="57">
  <si>
    <t>排気系の回路網モデル 計算シート</t>
  </si>
  <si>
    <t>黄色のセルが入力欄。他は数式（変更不要）。連載第16回のサンプル</t>
  </si>
  <si>
    <t>ガス条件</t>
  </si>
  <si>
    <t>温度 T [K]</t>
  </si>
  <si>
    <t>分子量 M [g/mol]</t>
  </si>
  <si>
    <t>平均分子速度 v_bar [m/s]</t>
  </si>
  <si>
    <t>= √(8RT/πM)</t>
  </si>
  <si>
    <t>配管（分子流・円管）</t>
  </si>
  <si>
    <t>内径 D [m]</t>
  </si>
  <si>
    <t>長さ l [m]</t>
  </si>
  <si>
    <t>コンダクタンス C [m^3/s]</t>
  </si>
  <si>
    <t>= π v_bar D^3 / (12 l)（第4回・分子流円管）</t>
  </si>
  <si>
    <t>同 [L/s]</t>
  </si>
  <si>
    <t>ポンプ</t>
  </si>
  <si>
    <t>排気速度 S [m^3/s]</t>
  </si>
  <si>
    <t>実効排気速度 S_eff [m^3/s]</t>
  </si>
  <si>
    <t>= (1/S + 1/C)^-1（第5回）</t>
  </si>
  <si>
    <t>チャンバー・ガス負荷</t>
  </si>
  <si>
    <t>容積 V [m^3]</t>
  </si>
  <si>
    <t>内表面積 A [m^2]</t>
  </si>
  <si>
    <t>アウトガス速度 q [Pa·m^3/(s·m^2)]</t>
  </si>
  <si>
    <t>ガス負荷 Q [Pa·m^3/s]</t>
  </si>
  <si>
    <t>= q × A（リーク等があればここに加算）</t>
  </si>
  <si>
    <t>結果</t>
  </si>
  <si>
    <t>到達圧 P_ult [Pa]</t>
  </si>
  <si>
    <t>= Q / S_eff</t>
  </si>
  <si>
    <t>時定数 tau [s]</t>
  </si>
  <si>
    <t>= V / S_eff（1桁下げるのに約2.3τ）</t>
  </si>
  <si>
    <t>初期圧 P0 [Pa]</t>
  </si>
  <si>
    <t>目標圧 P_target [Pa]</t>
  </si>
  <si>
    <t>既定は到達圧の2倍。任意の値に書き換え可</t>
  </si>
  <si>
    <t>排気時間 t [s]</t>
  </si>
  <si>
    <t>= τ ln((P0-P_ult)/(P_target-P_ult))</t>
  </si>
  <si>
    <t>過渡解析（前進オイラー法）</t>
  </si>
  <si>
    <t>V dP/dt = Q − S_eff·P を刻み幅 dt で数値積分。パラメータは「定常計算」シートを参照</t>
  </si>
  <si>
    <t>刻み幅 dt [s]</t>
  </si>
  <si>
    <t>目安: τ の 1/10 以下。B列とC列を折れ線グラフにすると粗引きカーブになる</t>
  </si>
  <si>
    <t>t [s]</t>
  </si>
  <si>
    <t>P 数値解 [Pa]</t>
  </si>
  <si>
    <t>P 解析解 [Pa]</t>
  </si>
  <si>
    <t>分子流の直列合成（Oatley式）</t>
  </si>
  <si>
    <t>同一断面の要素を直列にする場合。ビーミング効果の補正（第16回）</t>
  </si>
  <si>
    <t>各要素の透過確率 K</t>
  </si>
  <si>
    <t>要素1 K1</t>
  </si>
  <si>
    <t>例: L/D=1 の円管の Clausing 係数 0.514</t>
  </si>
  <si>
    <t>要素2 K2</t>
  </si>
  <si>
    <t>合成透過確率</t>
  </si>
  <si>
    <t>単純直列 1/K = Σ(1/Ki)</t>
  </si>
  <si>
    <t>ビーミングを無視。過小評価になる</t>
  </si>
  <si>
    <t>Oatley式</t>
  </si>
  <si>
    <t>(1-K)/K = Σ(1-Ki)/Ki。参考: L/D=2 円管の厳密値 ≈ 0.357</t>
  </si>
  <si>
    <t>コンダクタンスへの換算</t>
  </si>
  <si>
    <t>断面積 A [m^2]</t>
  </si>
  <si>
    <t>既定は「定常計算」の配管径から。任意の値に書き換え可</t>
  </si>
  <si>
    <t>オリフィスC = (v_bar/4)A [m^3/s]</t>
  </si>
  <si>
    <t>合成C（Oatley）[m^3/s]</t>
  </si>
  <si>
    <t>= K_tot × (v_bar/4) A（第15回）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</si>
</sst>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E+00"/>
  </numFmts>
  <fonts count="5" x14ac:knownFonts="1">
    <font>
      <color theme="1"/>
      <family val="2"/>
      <scheme val="minor"/>
      <sz val="11"/>
      <name val="Calibri"/>
    </font>
    <font>
      <b/>
      <sz val="14"/>
    </font>
    <font>
      <color rgb="FF6F6F6F"/>
    </font>
    <font>
      <b/>
      <color rgb="FFFFFFFF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164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166" fontId="0" fillId="3" borderId="0" xfId="0" applyNumberFormat="1" applyFill="1"/>
    <xf numFmtId="166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FormatPr defaultRowHeight="15" outlineLevelRow="0" outlineLevelCol="0" x14ac:dyDescent="55"/>
  <cols>
    <col min="1" max="1" width="38" customWidth="1"/>
    <col min="2" max="2" width="16" customWidth="1"/>
    <col min="3" max="3" width="50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2" x14ac:dyDescent="0.25">
      <c r="A4" s="3" t="s">
        <v>2</v>
      </c>
      <c r="B4" s="4"/>
    </row>
    <row r="5" spans="1:2" x14ac:dyDescent="0.25">
      <c r="A5" t="s">
        <v>3</v>
      </c>
      <c r="B5" s="5">
        <v>293.15</v>
      </c>
    </row>
    <row r="6" spans="1:2" x14ac:dyDescent="0.25">
      <c r="A6" t="s">
        <v>4</v>
      </c>
      <c r="B6" s="5">
        <v>28.013</v>
      </c>
    </row>
    <row r="7" spans="1:3" x14ac:dyDescent="0.25">
      <c r="A7" t="s">
        <v>5</v>
      </c>
      <c r="B7" s="6">
        <f>SQRT(8*8.314462618*B5/(PI()*B6/1000))</f>
        <v>470.7087682344649</v>
      </c>
      <c r="C7" t="s">
        <v>6</v>
      </c>
    </row>
    <row r="9" spans="1:2" x14ac:dyDescent="0.25">
      <c r="A9" s="3" t="s">
        <v>7</v>
      </c>
      <c r="B9" s="4"/>
    </row>
    <row r="10" spans="1:2" x14ac:dyDescent="0.25">
      <c r="A10" t="s">
        <v>8</v>
      </c>
      <c r="B10" s="5">
        <v>0.1</v>
      </c>
    </row>
    <row r="11" spans="1:2" x14ac:dyDescent="0.25">
      <c r="A11" t="s">
        <v>9</v>
      </c>
      <c r="B11" s="5">
        <v>1</v>
      </c>
    </row>
    <row r="12" spans="1:3" x14ac:dyDescent="0.25">
      <c r="A12" t="s">
        <v>10</v>
      </c>
      <c r="B12" s="7">
        <f>PI()*B7*B10^3/(12*B11)</f>
        <v>0.12323126735547464</v>
      </c>
      <c r="C12" t="s">
        <v>11</v>
      </c>
    </row>
    <row r="13" spans="1:2" x14ac:dyDescent="0.25">
      <c r="A13" t="s">
        <v>12</v>
      </c>
      <c r="B13" s="6">
        <f>B12*1000</f>
        <v>123.23126735547464</v>
      </c>
    </row>
    <row r="15" spans="1:2" x14ac:dyDescent="0.25">
      <c r="A15" s="3" t="s">
        <v>13</v>
      </c>
      <c r="B15" s="4"/>
    </row>
    <row r="16" spans="1:2" x14ac:dyDescent="0.25">
      <c r="A16" t="s">
        <v>14</v>
      </c>
      <c r="B16" s="5">
        <v>0.3</v>
      </c>
    </row>
    <row r="17" spans="1:3" x14ac:dyDescent="0.25">
      <c r="A17" t="s">
        <v>15</v>
      </c>
      <c r="B17" s="7">
        <f>1/(1/B16+1/B12)</f>
        <v>0.08735030480531952</v>
      </c>
      <c r="C17" t="s">
        <v>16</v>
      </c>
    </row>
    <row r="18" spans="1:2" x14ac:dyDescent="0.25">
      <c r="A18" t="s">
        <v>12</v>
      </c>
      <c r="B18" s="6">
        <f>B17*1000</f>
        <v>87.35030480531952</v>
      </c>
    </row>
    <row r="20" spans="1:2" x14ac:dyDescent="0.25">
      <c r="A20" s="3" t="s">
        <v>17</v>
      </c>
      <c r="B20" s="4"/>
    </row>
    <row r="21" spans="1:2" x14ac:dyDescent="0.25">
      <c r="A21" t="s">
        <v>18</v>
      </c>
      <c r="B21" s="5">
        <v>0.1</v>
      </c>
    </row>
    <row r="22" spans="1:2" x14ac:dyDescent="0.25">
      <c r="A22" t="s">
        <v>19</v>
      </c>
      <c r="B22" s="5">
        <v>1</v>
      </c>
    </row>
    <row r="23" spans="1:2" x14ac:dyDescent="0.25">
      <c r="A23" t="s">
        <v>20</v>
      </c>
      <c r="B23" s="8">
        <v>0.00001</v>
      </c>
    </row>
    <row r="24" spans="1:3" x14ac:dyDescent="0.25">
      <c r="A24" t="s">
        <v>21</v>
      </c>
      <c r="B24" s="7">
        <f>B22*B23</f>
        <v>0.00001</v>
      </c>
      <c r="C24" t="s">
        <v>22</v>
      </c>
    </row>
    <row r="26" spans="1:2" x14ac:dyDescent="0.25">
      <c r="A26" s="3" t="s">
        <v>23</v>
      </c>
      <c r="B26" s="4"/>
    </row>
    <row r="27" spans="1:3" x14ac:dyDescent="0.25">
      <c r="A27" t="s">
        <v>24</v>
      </c>
      <c r="B27" s="9">
        <f>B24/B17</f>
        <v>0.0001144815696097149</v>
      </c>
      <c r="C27" t="s">
        <v>25</v>
      </c>
    </row>
    <row r="28" spans="1:3" x14ac:dyDescent="0.25">
      <c r="A28" t="s">
        <v>26</v>
      </c>
      <c r="B28" s="10">
        <f>B21/B17</f>
        <v>1.144815696097149</v>
      </c>
      <c r="C28" t="s">
        <v>27</v>
      </c>
    </row>
    <row r="29" spans="1:2" x14ac:dyDescent="0.25">
      <c r="A29" t="s">
        <v>28</v>
      </c>
      <c r="B29" s="8">
        <v>0.01</v>
      </c>
    </row>
    <row r="30" spans="1:3" x14ac:dyDescent="0.25">
      <c r="A30" t="s">
        <v>29</v>
      </c>
      <c r="B30" s="7">
        <f>2*B27</f>
        <v>0.0002289631392194298</v>
      </c>
      <c r="C30" t="s">
        <v>30</v>
      </c>
    </row>
    <row r="31" spans="1:3" x14ac:dyDescent="0.25">
      <c r="A31" t="s">
        <v>31</v>
      </c>
      <c r="B31" s="10">
        <f>B28*LN((B29-B27)/(B30-B27))</f>
        <v>5.104060420172739</v>
      </c>
      <c r="C31" t="s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FormatPr defaultRowHeight="15" outlineLevelRow="0" outlineLevelCol="0" x14ac:dyDescent="55"/>
  <cols>
    <col min="1" max="1" width="12" customWidth="1"/>
    <col min="2" max="3" width="18" customWidth="1"/>
    <col min="4" max="4" width="60" customWidth="1"/>
  </cols>
  <sheetData>
    <row r="1" spans="1:1" x14ac:dyDescent="0.25">
      <c r="A1" s="1" t="s">
        <v>33</v>
      </c>
    </row>
    <row r="2" spans="1:1" x14ac:dyDescent="0.25">
      <c r="A2" s="2" t="s">
        <v>34</v>
      </c>
    </row>
    <row r="4" spans="1:4" x14ac:dyDescent="0.25">
      <c r="A4" t="s">
        <v>35</v>
      </c>
      <c r="B4" s="5">
        <v>0.05</v>
      </c>
      <c r="D4" s="2" t="s">
        <v>36</v>
      </c>
    </row>
    <row r="6" spans="1:3" x14ac:dyDescent="0.25">
      <c r="A6" s="3" t="s">
        <v>37</v>
      </c>
      <c r="B6" s="3" t="s">
        <v>38</v>
      </c>
      <c r="C6" s="3" t="s">
        <v>39</v>
      </c>
    </row>
    <row r="7" spans="1:3" x14ac:dyDescent="0.25">
      <c r="A7" s="11">
        <v>0</v>
      </c>
      <c r="B7" s="7">
        <f>定常計算!B29</f>
        <v>0.01</v>
      </c>
      <c r="C7" s="7">
        <f>定常計算!B29</f>
        <v>0.01</v>
      </c>
    </row>
    <row r="8" spans="1:3" x14ac:dyDescent="0.25">
      <c r="A8" s="11">
        <f>A7+$B$4</f>
        <v>0.05</v>
      </c>
      <c r="B8" s="7">
        <f>B7+$B$4*(定常計算!$B$24-定常計算!$B$17*B7)/定常計算!$B$21</f>
        <v>0.009568248475973403</v>
      </c>
      <c r="C8" s="7">
        <f>定常計算!$B$27+(定常計算!$B$29-定常計算!$B$27)*EXP(-A8/定常計算!$B$28)</f>
        <v>0.009577541106153206</v>
      </c>
    </row>
    <row r="9" spans="1:3" x14ac:dyDescent="0.25">
      <c r="A9" s="11">
        <f>A8+$B$4</f>
        <v>0.1</v>
      </c>
      <c r="B9" s="7">
        <f>B8+$B$4*(定常計算!$B$24-定常計算!$B$17*B8)/定常計算!$B$21</f>
        <v>0.009155353765558748</v>
      </c>
      <c r="C9" s="7">
        <f>定常計算!$B$27+(定常計算!$B$29-定常計算!$B$27)*EXP(-A9/定常計算!$B$28)</f>
        <v>0.009173136047140363</v>
      </c>
    </row>
    <row r="10" spans="1:3" x14ac:dyDescent="0.25">
      <c r="A10" s="11">
        <f>A9+$B$4</f>
        <v>0.15000000000000002</v>
      </c>
      <c r="B10" s="7">
        <f>B9+$B$4*(定常計算!$B$24-定常計算!$B$17*B9)/定常計算!$B$21</f>
        <v>0.008760492294547706</v>
      </c>
      <c r="C10" s="7">
        <f>定常計算!$B$27+(定常計算!$B$29-定常計算!$B$27)*EXP(-A10/定常計算!$B$28)</f>
        <v>0.008786013290021917</v>
      </c>
    </row>
    <row r="11" spans="1:3" x14ac:dyDescent="0.25">
      <c r="A11" s="11">
        <f>A10+$B$4</f>
        <v>0.2</v>
      </c>
      <c r="B11" s="7">
        <f>B10+$B$4*(定常計算!$B$24-定常計算!$B$17*B10)/定常計算!$B$21</f>
        <v>0.008382876458461008</v>
      </c>
      <c r="C11" s="7">
        <f>定常計算!$B$27+(定常計算!$B$29-定常計算!$B$27)*EXP(-A11/定常計算!$B$28)</f>
        <v>0.00841543427341711</v>
      </c>
    </row>
    <row r="12" spans="1:3" x14ac:dyDescent="0.25">
      <c r="A12" s="11">
        <f>A11+$B$4</f>
        <v>0.25</v>
      </c>
      <c r="B12" s="7">
        <f>B11+$B$4*(定常計算!$B$24-定常計算!$B$17*B11)/定常計算!$B$21</f>
        <v>0.008021753051565054</v>
      </c>
      <c r="C12" s="7">
        <f>定常計算!$B$27+(定常計算!$B$29-定常計算!$B$27)*EXP(-A12/定常計算!$B$28)</f>
        <v>0.008060691998460207</v>
      </c>
    </row>
    <row r="13" spans="1:3" x14ac:dyDescent="0.25">
      <c r="A13" s="11">
        <f>A12+$B$4</f>
        <v>0.30000000000000004</v>
      </c>
      <c r="B13" s="7">
        <f>B12+$B$4*(定常計算!$B$24-定常計算!$B$17*B12)/定常計算!$B$21</f>
        <v>0.007676401764501449</v>
      </c>
      <c r="C13" s="7">
        <f>定常計算!$B$27+(定常計算!$B$29-定常計算!$B$27)*EXP(-A13/定常計算!$B$28)</f>
        <v>0.007721109679972383</v>
      </c>
    </row>
    <row r="14" spans="1:3" x14ac:dyDescent="0.25">
      <c r="A14" s="11">
        <f>A13+$B$4</f>
        <v>0.35000000000000003</v>
      </c>
      <c r="B14" s="7">
        <f>B13+$B$4*(定常計算!$B$24-定常計算!$B$17*B13)/定常計算!$B$21</f>
        <v>0.0073461337475328025</v>
      </c>
      <c r="C14" s="7">
        <f>定常計算!$B$27+(定常計算!$B$29-定常計算!$B$27)*EXP(-A14/定常計算!$B$28)</f>
        <v>0.007396039455275946</v>
      </c>
    </row>
    <row r="15" spans="1:3" x14ac:dyDescent="0.25">
      <c r="A15" s="11">
        <f>A14+$B$4</f>
        <v>0.4</v>
      </c>
      <c r="B15" s="7">
        <f>B14+$B$4*(定常計算!$B$24-定常計算!$B$17*B14)/定常計算!$B$21</f>
        <v>0.007030290236538985</v>
      </c>
      <c r="C15" s="7">
        <f>定常計算!$B$27+(定常計算!$B$29-定常計算!$B$27)*EXP(-A15/定常計算!$B$28)</f>
        <v>0.007084861148187554</v>
      </c>
    </row>
    <row r="16" spans="1:3" x14ac:dyDescent="0.25">
      <c r="A16" s="11">
        <f>A15+$B$4</f>
        <v>0.45</v>
      </c>
      <c r="B16" s="7">
        <f>B15+$B$4*(定常計算!$B$24-定常計算!$B$17*B15)/定常計算!$B$21</f>
        <v>0.006728241239023214</v>
      </c>
      <c r="C16" s="7">
        <f>定常計算!$B$27+(定常計算!$B$29-定常計算!$B$27)*EXP(-A16/定常計算!$B$28)</f>
        <v>0.00678698108583234</v>
      </c>
    </row>
    <row r="17" spans="1:3" x14ac:dyDescent="0.25">
      <c r="A17" s="11">
        <f>A16+$B$4</f>
        <v>0.5</v>
      </c>
      <c r="B17" s="7">
        <f>B16+$B$4*(定常計算!$B$24-定常計算!$B$17*B16)/定常計算!$B$21</f>
        <v>0.006439384277507015</v>
      </c>
      <c r="C17" s="7">
        <f>定常計算!$B$27+(定常計算!$B$29-定常計算!$B$27)*EXP(-A17/定常計算!$B$28)</f>
        <v>0.006501830966021638</v>
      </c>
    </row>
    <row r="18" spans="1:3" x14ac:dyDescent="0.25">
      <c r="A18" s="11">
        <f>A17+$B$4</f>
        <v>0.55</v>
      </c>
      <c r="B18" s="7">
        <f>B17+$B$4*(定常計算!$B$24-定常計算!$B$17*B17)/定常計算!$B$21</f>
        <v>0.006163143187807605</v>
      </c>
      <c r="C18" s="7">
        <f>定常計算!$B$27+(定常計算!$B$29-定常計算!$B$27)*EXP(-A18/定常計算!$B$28)</f>
        <v>0.0062288667730334675</v>
      </c>
    </row>
    <row r="19" spans="1:3" x14ac:dyDescent="0.25">
      <c r="A19" s="11">
        <f>A18+$B$4</f>
        <v>0.6000000000000001</v>
      </c>
      <c r="B19" s="7">
        <f>B18+$B$4*(定常計算!$B$24-定常計算!$B$17*B18)/定常計算!$B$21</f>
        <v>0.005898966969800693</v>
      </c>
      <c r="C19" s="7">
        <f>定常計算!$B$27+(定常計算!$B$29-定常計算!$B$27)*EXP(-A19/定常計算!$B$28)</f>
        <v>0.005967567739727267</v>
      </c>
    </row>
    <row r="20" spans="1:3" x14ac:dyDescent="0.25">
      <c r="A20" s="11">
        <f>A19+$B$4</f>
        <v>0.65</v>
      </c>
      <c r="B20" s="7">
        <f>B19+$B$4*(定常計算!$B$24-定常計算!$B$17*B19)/定常計算!$B$21</f>
        <v>0.005646328688376391</v>
      </c>
      <c r="C20" s="7">
        <f>定常計算!$B$27+(定常計算!$B$29-定常計算!$B$27)*EXP(-A20/定常計算!$B$28)</f>
        <v>0.005717435354012803</v>
      </c>
    </row>
    <row r="21" spans="1:3" x14ac:dyDescent="0.25">
      <c r="A21" s="11">
        <f>A20+$B$4</f>
        <v>0.7000000000000001</v>
      </c>
      <c r="B21" s="7">
        <f>B20+$B$4*(定常計算!$B$24-定常計算!$B$17*B20)/定常計算!$B$21</f>
        <v>0.005404724422396042</v>
      </c>
      <c r="C21" s="7">
        <f>定常計算!$B$27+(定常計算!$B$29-定常計算!$B$27)*EXP(-A21/定常計算!$B$28)</f>
        <v>0.005477992407777742</v>
      </c>
    </row>
    <row r="22" spans="1:3" x14ac:dyDescent="0.25">
      <c r="A22" s="11">
        <f>A21+$B$4</f>
        <v>0.75</v>
      </c>
      <c r="B22" s="7">
        <f>B21+$B$4*(定常計算!$B$24-定常計算!$B$17*B21)/定常計算!$B$21</f>
        <v>0.005173672259553518</v>
      </c>
      <c r="C22" s="7">
        <f>定常計算!$B$27+(定常計算!$B$29-定常計算!$B$27)*EXP(-A22/定常計算!$B$28)</f>
        <v>0.005248782086459441</v>
      </c>
    </row>
    <row r="23" spans="1:3" x14ac:dyDescent="0.25">
      <c r="A23" s="11">
        <f>A22+$B$4</f>
        <v>0.8</v>
      </c>
      <c r="B23" s="7">
        <f>B22+$B$4*(定常計算!$B$24-定常計算!$B$17*B22)/定常計算!$B$21</f>
        <v>0.004952711335136105</v>
      </c>
      <c r="C23" s="7">
        <f>定常計算!$B$27+(定常計算!$B$29-定常計算!$B$27)*EXP(-A23/定常計算!$B$28)</f>
        <v>0.005029367097523982</v>
      </c>
    </row>
    <row r="24" spans="1:3" x14ac:dyDescent="0.25">
      <c r="A24" s="11">
        <f>A23+$B$4</f>
        <v>0.8500000000000001</v>
      </c>
      <c r="B24" s="7">
        <f>B23+$B$4*(定常計算!$B$24-定常計算!$B$17*B23)/定常計算!$B$21</f>
        <v>0.004741400912767655</v>
      </c>
      <c r="C24" s="7">
        <f>定常計算!$B$27+(定常計算!$B$29-定常計算!$B$27)*EXP(-A24/定常計算!$B$28)</f>
        <v>0.00481932883618979</v>
      </c>
    </row>
    <row r="25" spans="1:3" x14ac:dyDescent="0.25">
      <c r="A25" s="11">
        <f>A24+$B$4</f>
        <v>0.9</v>
      </c>
      <c r="B25" s="7">
        <f>B24+$B$4*(定常計算!$B$24-定常計算!$B$17*B24)/定常計算!$B$21</f>
        <v>0.004539319505300417</v>
      </c>
      <c r="C25" s="7">
        <f>定常計算!$B$27+(定常計算!$B$29-定常計算!$B$27)*EXP(-A25/定常計算!$B$28)</f>
        <v>0.004618266586804144</v>
      </c>
    </row>
    <row r="26" spans="1:3" x14ac:dyDescent="0.25">
      <c r="A26" s="11">
        <f>A25+$B$4</f>
        <v>0.9500000000000001</v>
      </c>
      <c r="B26" s="7">
        <f>B25+$B$4*(定常計算!$B$24-定常計算!$B$17*B25)/定常計算!$B$21</f>
        <v>0.0043460640341020556</v>
      </c>
      <c r="C26" s="7">
        <f>定常計算!$B$27+(定常計算!$B$29-定常計算!$B$27)*EXP(-A26/定常計算!$B$28)</f>
        <v>0.004425796758348965</v>
      </c>
    </row>
    <row r="27" spans="1:3" x14ac:dyDescent="0.25">
      <c r="A27" s="11">
        <f>A26+$B$4</f>
        <v>1</v>
      </c>
      <c r="B27" s="7">
        <f>B26+$B$4*(定常計算!$B$24-定常計算!$B$17*B26)/定常計算!$B$21</f>
        <v>0.00416124902506093</v>
      </c>
      <c r="C27" s="7">
        <f>定常計算!$B$27+(定常計算!$B$29-定常計算!$B$27)*EXP(-A27/定常計算!$B$28)</f>
        <v>0.004241552152617371</v>
      </c>
    </row>
    <row r="28" spans="1:3" x14ac:dyDescent="0.25">
      <c r="A28" s="11">
        <f>A27+$B$4</f>
        <v>1.05</v>
      </c>
      <c r="B28" s="7">
        <f>B27+$B$4*(定常計算!$B$24-定常計算!$B$17*B27)/定常計算!$B$21</f>
        <v>0.003984505839705974</v>
      </c>
      <c r="C28" s="7">
        <f>定常計算!$B$27+(定常計算!$B$29-定常計算!$B$27)*EXP(-A28/定常計算!$B$28)</f>
        <v>0.00406518126366479</v>
      </c>
    </row>
    <row r="29" spans="1:3" x14ac:dyDescent="0.25">
      <c r="A29" s="11">
        <f>A28+$B$4</f>
        <v>1.1</v>
      </c>
      <c r="B29" s="7">
        <f>B28+$B$4*(定常計算!$B$24-定常計算!$B$17*B28)/定常計算!$B$21</f>
        <v>0.003815481939907528</v>
      </c>
      <c r="C29" s="7">
        <f>定常計算!$B$27+(定常計算!$B$29-定常計算!$B$27)*EXP(-A29/定常計算!$B$28)</f>
        <v>0.003896347607198127</v>
      </c>
    </row>
    <row r="30" spans="1:3" x14ac:dyDescent="0.25">
      <c r="A30" s="11">
        <f>A29+$B$4</f>
        <v>1.1500000000000001</v>
      </c>
      <c r="B30" s="7">
        <f>B29+$B$4*(定常計算!$B$24-定常計算!$B$17*B29)/定常計算!$B$21</f>
        <v>0.0036538401846924707</v>
      </c>
      <c r="C30" s="7">
        <f>定常計算!$B$27+(定常計算!$B$29-定常計算!$B$27)*EXP(-A30/定常計算!$B$28)</f>
        <v>0.0037347290786235686</v>
      </c>
    </row>
    <row r="31" spans="1:3" x14ac:dyDescent="0.25">
      <c r="A31" s="11">
        <f>A30+$B$4</f>
        <v>1.2000000000000002</v>
      </c>
      <c r="B31" s="7">
        <f>B30+$B$4*(定常計算!$B$24-定常計算!$B$17*B30)/定常計算!$B$21</f>
        <v>0.0034992581577710648</v>
      </c>
      <c r="C31" s="7">
        <f>定常計算!$B$27+(定常計算!$B$29-定常計算!$B$27)*EXP(-A31/定常計算!$B$28)</f>
        <v>0.0035800173385282918</v>
      </c>
    </row>
    <row r="32" spans="1:3" x14ac:dyDescent="0.25">
      <c r="A32" s="11">
        <f>A31+$B$4</f>
        <v>1.25</v>
      </c>
      <c r="B32" s="7">
        <f>B31+$B$4*(定常計算!$B$24-定常計算!$B$17*B31)/定常計算!$B$21</f>
        <v>0.003351427524434163</v>
      </c>
      <c r="C32" s="7">
        <f>定常計算!$B$27+(定常計算!$B$29-定常計算!$B$27)*EXP(-A32/定常計算!$B$28)</f>
        <v>0.0034319172244237</v>
      </c>
    </row>
    <row r="33" spans="1:3" x14ac:dyDescent="0.25">
      <c r="A33" s="11">
        <f>A32+$B$4</f>
        <v>1.3</v>
      </c>
      <c r="B33" s="7">
        <f>B32+$B$4*(定常計算!$B$24-定常計算!$B$17*B32)/定常計算!$B$21</f>
        <v>0.003210053416538032</v>
      </c>
      <c r="C33" s="7">
        <f>定常計算!$B$27+(定常計算!$B$29-定常計算!$B$27)*EXP(-A33/定常計算!$B$28)</f>
        <v>0.0032901461876278792</v>
      </c>
    </row>
    <row r="34" spans="1:3" x14ac:dyDescent="0.25">
      <c r="A34" s="11">
        <f>A33+$B$4</f>
        <v>1.35</v>
      </c>
      <c r="B34" s="7">
        <f>B33+$B$4*(定常計算!$B$24-定常計算!$B$17*B33)/定常計算!$B$21</f>
        <v>0.003074853844350055</v>
      </c>
      <c r="C34" s="7">
        <f>定常計算!$B$27+(定常計算!$B$29-定常計算!$B$27)*EXP(-A34/定常計算!$B$28)</f>
        <v>0.003154433754212954</v>
      </c>
    </row>
    <row r="35" spans="1:3" x14ac:dyDescent="0.25">
      <c r="A35" s="11">
        <f>A34+$B$4</f>
        <v>1.4000000000000001</v>
      </c>
      <c r="B35" s="7">
        <f>B34+$B$4*(定常計算!$B$24-定常計算!$B$17*B34)/定常計算!$B$21</f>
        <v>0.002945559134082162</v>
      </c>
      <c r="C35" s="7">
        <f>定常計算!$B$27+(定常計算!$B$29-定常計算!$B$27)*EXP(-A35/定常計算!$B$28)</f>
        <v>0.0030245210089889355</v>
      </c>
    </row>
    <row r="36" spans="1:3" x14ac:dyDescent="0.25">
      <c r="A36" s="11">
        <f>A35+$B$4</f>
        <v>1.4500000000000002</v>
      </c>
      <c r="B36" s="7">
        <f>B35+$B$4*(定常計算!$B$24-定常計算!$B$17*B35)/定常計算!$B$21</f>
        <v>0.002821911389990077</v>
      </c>
      <c r="C36" s="7">
        <f>定常計算!$B$27+(定常計算!$B$29-定常計算!$B$27)*EXP(-A36/定常計算!$B$28)</f>
        <v>0.0029001601015395772</v>
      </c>
    </row>
    <row r="37" spans="1:3" x14ac:dyDescent="0.25">
      <c r="A37" s="11">
        <f>A36+$B$4</f>
        <v>1.5</v>
      </c>
      <c r="B37" s="7">
        <f>B36+$B$4*(定常計算!$B$24-定常計算!$B$17*B36)/定常計算!$B$21</f>
        <v>0.002703663979965459</v>
      </c>
      <c r="C37" s="7">
        <f>定常計算!$B$27+(定常計算!$B$29-定常計算!$B$27)*EXP(-A37/定常計算!$B$28)</f>
        <v>0.002781113773367855</v>
      </c>
    </row>
    <row r="38" spans="1:3" x14ac:dyDescent="0.25">
      <c r="A38" s="11">
        <f>A37+$B$4</f>
        <v>1.55</v>
      </c>
      <c r="B38" s="7">
        <f>B37+$B$4*(定常計算!$B$24-定常計算!$B$17*B37)/定常計算!$B$21</f>
        <v>0.0025905810435948857</v>
      </c>
      <c r="C38" s="7">
        <f>定常計算!$B$27+(定常計算!$B$29-定常計算!$B$27)*EXP(-A38/定常計算!$B$28)</f>
        <v>0.002667154905248945</v>
      </c>
    </row>
    <row r="39" spans="1:3" x14ac:dyDescent="0.25">
      <c r="A39" s="11">
        <f>A38+$B$4</f>
        <v>1.6</v>
      </c>
      <c r="B39" s="7">
        <f>B38+$B$4*(定常計算!$B$24-定常計算!$B$17*B38)/定常計算!$B$21</f>
        <v>0.002482437021704438</v>
      </c>
      <c r="C39" s="7">
        <f>定常計算!$B$27+(定常計算!$B$29-定常計算!$B$27)*EXP(-A39/定常計算!$B$28)</f>
        <v>0.0025580660839271295</v>
      </c>
    </row>
    <row r="40" spans="1:3" x14ac:dyDescent="0.25">
      <c r="A40" s="11">
        <f>A39+$B$4</f>
        <v>1.6500000000000001</v>
      </c>
      <c r="B40" s="7">
        <f>B39+$B$4*(定常計算!$B$24-定常計算!$B$17*B39)/定常計算!$B$21</f>
        <v>0.0023790162064514916</v>
      </c>
      <c r="C40" s="7">
        <f>定常計算!$B$27+(定常計算!$B$29-定常計算!$B$27)*EXP(-A40/定常計算!$B$28)</f>
        <v>0.0024536391873299693</v>
      </c>
    </row>
    <row r="41" spans="1:3" x14ac:dyDescent="0.25">
      <c r="A41" s="11">
        <f>A40+$B$4</f>
        <v>1.7000000000000002</v>
      </c>
      <c r="B41" s="7">
        <f>B40+$B$4*(定常計算!$B$24-定常計算!$B$17*B40)/定常計算!$B$21</f>
        <v>0.0022801123110663254</v>
      </c>
      <c r="C41" s="7">
        <f>定常計算!$B$27+(定常計算!$B$29-定常計算!$B$27)*EXP(-A41/定常計算!$B$28)</f>
        <v>0.0023536749875083932</v>
      </c>
    </row>
    <row r="42" spans="1:3" x14ac:dyDescent="0.25">
      <c r="A42" s="11">
        <f>A41+$B$4</f>
        <v>1.75</v>
      </c>
      <c r="B42" s="7">
        <f>B41+$B$4*(定常計算!$B$24-定常計算!$B$17*B41)/定常計算!$B$21</f>
        <v>0.002185528058385323</v>
      </c>
      <c r="C42" s="7">
        <f>定常計算!$B$27+(定常計算!$B$29-定常計算!$B$27)*EXP(-A42/定常計算!$B$28)</f>
        <v>0.002257982770545206</v>
      </c>
    </row>
    <row r="43" spans="1:3" x14ac:dyDescent="0.25">
      <c r="A43" s="11">
        <f>A42+$B$4</f>
        <v>1.8</v>
      </c>
      <c r="B43" s="7">
        <f>B42+$B$4*(定常計算!$B$24-定常計算!$B$17*B42)/定常計算!$B$21</f>
        <v>0.002095074787355055</v>
      </c>
      <c r="C43" s="7">
        <f>定常計算!$B$27+(定常計算!$B$29-定常計算!$B$27)*EXP(-A43/定常計算!$B$28)</f>
        <v>0.00216637997270684</v>
      </c>
    </row>
    <row r="44" spans="1:3" x14ac:dyDescent="0.25">
      <c r="A44" s="11">
        <f>A43+$B$4</f>
        <v>1.85</v>
      </c>
      <c r="B44" s="7">
        <f>B43+$B$4*(定常計算!$B$24-定常計算!$B$17*B43)/定常計算!$B$21</f>
        <v>0.002008572076722353</v>
      </c>
      <c r="C44" s="7">
        <f>定常計算!$B$27+(定常計算!$B$29-定常計算!$B$27)*EXP(-A44/定常計算!$B$28)</f>
        <v>0.0020786918321442213</v>
      </c>
    </row>
    <row r="45" spans="1:3" x14ac:dyDescent="0.25">
      <c r="A45" s="11">
        <f>A44+$B$4</f>
        <v>1.9000000000000001</v>
      </c>
      <c r="B45" s="7">
        <f>B44+$B$4*(定常計算!$B$24-定常計算!$B$17*B44)/定常計算!$B$21</f>
        <v>0.0019258473851597774</v>
      </c>
      <c r="C45" s="7">
        <f>定常計算!$B$27+(定常計算!$B$29-定常計算!$B$27)*EXP(-A45/定常計算!$B$28)</f>
        <v>0.0019947510554782387</v>
      </c>
    </row>
    <row r="46" spans="1:3" x14ac:dyDescent="0.25">
      <c r="A46" s="11">
        <f>A45+$B$4</f>
        <v>1.9500000000000002</v>
      </c>
      <c r="B46" s="7">
        <f>B45+$B$4*(定常計算!$B$24-定常計算!$B$17*B45)/定常計算!$B$21</f>
        <v>0.0018467357071086604</v>
      </c>
      <c r="C46" s="7">
        <f>定常計算!$B$27+(定常計算!$B$29-定常計算!$B$27)*EXP(-A46/定常計算!$B$28)</f>
        <v>0.0019143974986337202</v>
      </c>
    </row>
    <row r="47" spans="1:3" x14ac:dyDescent="0.25">
      <c r="A47" s="11">
        <f>A46+$B$4</f>
        <v>2</v>
      </c>
      <c r="B47" s="7">
        <f>B46+$B$4*(定常計算!$B$24-定常計算!$B$17*B46)/定常計算!$B$21</f>
        <v>0.001771079243653256</v>
      </c>
      <c r="C47" s="7">
        <f>定常計算!$B$27+(定常計算!$B$29-定常計算!$B$27)*EXP(-A47/定常計算!$B$28)</f>
        <v>0.0018374778613130215</v>
      </c>
    </row>
    <row r="48" spans="1:3" x14ac:dyDescent="0.25">
      <c r="A48" s="11">
        <f>A47+$B$4</f>
        <v>2.0500000000000003</v>
      </c>
      <c r="B48" s="7">
        <f>B47+$B$4*(定常計算!$B$24-定常計算!$B$17*B47)/定常計算!$B$21</f>
        <v>0.0016987270877695127</v>
      </c>
      <c r="C48" s="7">
        <f>定常計算!$B$27+(定常計算!$B$29-定常計算!$B$27)*EXP(-A48/定常計算!$B$28)</f>
        <v>0.0017638453945263124</v>
      </c>
    </row>
    <row r="49" spans="1:3" x14ac:dyDescent="0.25">
      <c r="A49" s="11">
        <f>A48+$B$4</f>
        <v>2.1</v>
      </c>
      <c r="B49" s="7">
        <f>B48+$B$4*(定常計算!$B$24-定常計算!$B$17*B48)/定常計算!$B$21</f>
        <v>0.0016295349233206528</v>
      </c>
      <c r="C49" s="7">
        <f>定常計算!$B$27+(定常計算!$B$29-定常計算!$B$27)*EXP(-A49/定常計算!$B$28)</f>
        <v>0.0016933596206206065</v>
      </c>
    </row>
    <row r="50" spans="1:3" x14ac:dyDescent="0.25">
      <c r="A50" s="11">
        <f>A49+$B$4</f>
        <v>2.15</v>
      </c>
      <c r="B50" s="7">
        <f>B49+$B$4*(定常計算!$B$24-定常計算!$B$17*B49)/定常計算!$B$21</f>
        <v>0.0015633647371991668</v>
      </c>
      <c r="C50" s="7">
        <f>定常計算!$B$27+(定常計算!$B$29-定常計算!$B$27)*EXP(-A50/定常計算!$B$28)</f>
        <v>0.0016258860652733724</v>
      </c>
    </row>
    <row r="51" spans="1:3" x14ac:dyDescent="0.25">
      <c r="A51" s="11">
        <f>A50+$B$4</f>
        <v>2.2</v>
      </c>
      <c r="B51" s="7">
        <f>B50+$B$4*(定常計算!$B$24-定常計算!$B$17*B50)/定常計算!$B$21</f>
        <v>0.001500084544041049</v>
      </c>
      <c r="C51" s="7">
        <f>定常計算!$B$27+(定常計算!$B$29-定常計算!$B$27)*EXP(-A51/定常計算!$B$28)</f>
        <v>0.0015612960009394438</v>
      </c>
    </row>
    <row r="52" spans="1:3" x14ac:dyDescent="0.25">
      <c r="A52" s="11">
        <f>A51+$B$4</f>
        <v>2.25</v>
      </c>
      <c r="B52" s="7">
        <f>B51+$B$4*(定常計算!$B$24-定常計算!$B$17*B51)/定常計算!$B$21</f>
        <v>0.0014395681229631817</v>
      </c>
      <c r="C52" s="7">
        <f>定常計算!$B$27+(定常計算!$B$29-定常計算!$B$27)*EXP(-A52/定常計算!$B$28)</f>
        <v>0.001499466201261755</v>
      </c>
    </row>
    <row r="53" spans="1:3" x14ac:dyDescent="0.25">
      <c r="A53" s="11">
        <f>A52+$B$4</f>
        <v>2.3000000000000003</v>
      </c>
      <c r="B53" s="7">
        <f>B52+$B$4*(定常計算!$B$24-定常計算!$B$17*B52)/定常計算!$B$21</f>
        <v>0.001381694765798754</v>
      </c>
      <c r="C53" s="7">
        <f>定常計算!$B$27+(定常計算!$B$29-定常計算!$B$27)*EXP(-A53/定常計算!$B$28)</f>
        <v>0.0014402787059773592</v>
      </c>
    </row>
    <row r="54" spans="1:3" x14ac:dyDescent="0.25">
      <c r="A54" s="11">
        <f>A53+$B$4</f>
        <v>2.35</v>
      </c>
      <c r="B54" s="7">
        <f>B53+$B$4*(定常計算!$B$24-定常計算!$B$17*B53)/定常計算!$B$21</f>
        <v>0.0013263490363285362</v>
      </c>
      <c r="C54" s="7">
        <f>定常計算!$B$27+(定常計算!$B$29-定常計算!$B$27)*EXP(-A54/定常計算!$B$28)</f>
        <v>0.0013836205958702285</v>
      </c>
    </row>
    <row r="55" spans="1:3" x14ac:dyDescent="0.25">
      <c r="A55" s="11">
        <f>A54+$B$4</f>
        <v>2.4000000000000004</v>
      </c>
      <c r="B55" s="7">
        <f>B54+$B$4*(定常計算!$B$24-定常計算!$B$17*B54)/定常計算!$B$21</f>
        <v>0.0012734205400277666</v>
      </c>
      <c r="C55" s="7">
        <f>定常計算!$B$27+(定常計算!$B$29-定常計算!$B$27)*EXP(-A55/定常計算!$B$28)</f>
        <v>0.001329383777341466</v>
      </c>
    </row>
    <row r="56" spans="1:3" x14ac:dyDescent="0.25">
      <c r="A56" s="11">
        <f>A55+$B$4</f>
        <v>2.45</v>
      </c>
      <c r="B56" s="7">
        <f>B55+$B$4*(定常計算!$B$24-定常計算!$B$17*B55)/定常計算!$B$21</f>
        <v>0.0012228037038693766</v>
      </c>
      <c r="C56" s="7">
        <f>定常計算!$B$27+(定常計算!$B$29-定常計算!$B$27)*EXP(-A56/定常計算!$B$28)</f>
        <v>0.0012774647761859424</v>
      </c>
    </row>
    <row r="57" spans="1:3" x14ac:dyDescent="0.25">
      <c r="A57" s="11">
        <f>A56+$B$4</f>
        <v>2.5</v>
      </c>
      <c r="B57" s="7">
        <f>B56+$B$4*(定常計算!$B$24-定常計算!$B$17*B56)/定常計算!$B$21</f>
        <v>0.0011743975657443448</v>
      </c>
      <c r="C57" s="7">
        <f>定常計算!$B$27+(定常計算!$B$29-定常計算!$B$27)*EXP(-A57/定常計算!$B$28)</f>
        <v>0.0012277645401819117</v>
      </c>
    </row>
    <row r="58" spans="1:3" x14ac:dyDescent="0.25">
      <c r="A58" s="11">
        <f>A57+$B$4</f>
        <v>2.5500000000000003</v>
      </c>
      <c r="B58" s="7">
        <f>B57+$B$4*(定常計算!$B$24-定常計算!$B$17*B57)/定常計算!$B$21</f>
        <v>0.0011281055730791478</v>
      </c>
      <c r="C58" s="7">
        <f>定常計算!$B$27+(定常計算!$B$29-定常計算!$B$27)*EXP(-A58/定常計算!$B$28)</f>
        <v>0.0011801882501169874</v>
      </c>
    </row>
    <row r="59" spans="1:3" x14ac:dyDescent="0.25">
      <c r="A59" s="11">
        <f>A58+$B$4</f>
        <v>2.6</v>
      </c>
      <c r="B59" s="7">
        <f>B58+$B$4*(定常計算!$B$24-定常計算!$B$17*B58)/定常計算!$B$21</f>
        <v>0.0010838353902486262</v>
      </c>
      <c r="C59" s="7">
        <f>定常計算!$B$27+(定常計算!$B$29-定常計算!$B$27)*EXP(-A59/定常計算!$B$28)</f>
        <v>0.0011346451388899452</v>
      </c>
    </row>
    <row r="60" spans="1:3" x14ac:dyDescent="0.25">
      <c r="A60" s="11">
        <f>A59+$B$4</f>
        <v>2.6500000000000004</v>
      </c>
      <c r="B60" s="7">
        <f>B59+$B$4*(定常計算!$B$24-定常計算!$B$17*B59)/定常計算!$B$21</f>
        <v>0.0010414987144001212</v>
      </c>
      <c r="C60" s="7">
        <f>定常計算!$B$27+(定常計算!$B$29-定常計算!$B$27)*EXP(-A60/定常計算!$B$28)</f>
        <v>0.0010910483183432344</v>
      </c>
    </row>
    <row r="61" spans="1:3" x14ac:dyDescent="0.25">
      <c r="A61" s="11">
        <f>A60+$B$4</f>
        <v>2.7</v>
      </c>
      <c r="B61" s="7">
        <f>B60+$B$4*(定常計算!$B$24-定常計算!$B$17*B60)/定常計算!$B$21</f>
        <v>0.0010010110993215217</v>
      </c>
      <c r="C61" s="7">
        <f>定常計算!$B$27+(定常計算!$B$29-定常計算!$B$27)*EXP(-A61/定常計算!$B$28)</f>
        <v>0.0010493146134958266</v>
      </c>
    </row>
    <row r="62" spans="1:3" x14ac:dyDescent="0.25">
      <c r="A62" s="11">
        <f>A61+$B$4</f>
        <v>2.75</v>
      </c>
      <c r="B62" s="7">
        <f>B61+$B$4*(定常計算!$B$24-定常計算!$B$17*B61)/定常計算!$B$21</f>
        <v>0.0009622917870019003</v>
      </c>
      <c r="C62" s="7">
        <f>定常計算!$B$27+(定常計算!$B$29-定常計算!$B$27)*EXP(-A62/定常計算!$B$28)</f>
        <v>0.0010093644038601374</v>
      </c>
    </row>
    <row r="63" spans="1:3" x14ac:dyDescent="0.25">
      <c r="A63" s="11">
        <f>A62+$B$4</f>
        <v>2.8000000000000003</v>
      </c>
      <c r="B63" s="7">
        <f>B62+$B$4*(定常計算!$B$24-定常計算!$B$17*B62)/定常計算!$B$21</f>
        <v>0.0009252635465487644</v>
      </c>
      <c r="C63" s="7">
        <f>定常計算!$B$27+(定常計算!$B$29-定常計算!$B$27)*EXP(-A63/定常計算!$B$28)</f>
        <v>0.0009711214715403002</v>
      </c>
    </row>
    <row r="64" spans="1:3" x14ac:dyDescent="0.25">
      <c r="A64" s="11">
        <f>A63+$B$4</f>
        <v>2.85</v>
      </c>
      <c r="B64" s="7">
        <f>B63+$B$4*(定常計算!$B$24-定常計算!$B$17*B63)/定常計算!$B$21</f>
        <v>0.0008898525201406217</v>
      </c>
      <c r="C64" s="7">
        <f>定常計算!$B$27+(定常計算!$B$29-定常計算!$B$27)*EXP(-A64/定常計算!$B$28)</f>
        <v>0.0009345128558219711</v>
      </c>
    </row>
    <row r="65" spans="1:3" x14ac:dyDescent="0.25">
      <c r="A65" s="11">
        <f>A64+$B$4</f>
        <v>2.9000000000000004</v>
      </c>
      <c r="B65" s="7">
        <f>B64+$B$4*(定常計算!$B$24-定常計算!$B$17*B64)/定常計算!$B$21</f>
        <v>0.0008559880757075891</v>
      </c>
      <c r="C65" s="7">
        <f>定常計算!$B$27+(定常計算!$B$29-定常計算!$B$27)*EXP(-A65/定常計算!$B$28)</f>
        <v>0.0008994687139762591</v>
      </c>
    </row>
    <row r="66" spans="1:3" x14ac:dyDescent="0.25">
      <c r="A66" s="11">
        <f>A65+$B$4</f>
        <v>2.95</v>
      </c>
      <c r="B66" s="7">
        <f>B65+$B$4*(定常計算!$B$24-定常計算!$B$17*B65)/定常計算!$B$21</f>
        <v>0.0008236026660462007</v>
      </c>
      <c r="C66" s="7">
        <f>定常計算!$B$27+(定常計算!$B$29-定常計算!$B$27)*EXP(-A66/定常計算!$B$28)</f>
        <v>0.0008659221880122232</v>
      </c>
    </row>
    <row r="67" spans="1:3" x14ac:dyDescent="0.25">
      <c r="A67" s="11">
        <f>A66+$B$4</f>
        <v>3</v>
      </c>
      <c r="B67" s="7">
        <f>B66+$B$4*(定常計算!$B$24-定常計算!$B$17*B66)/定常計算!$B$21</f>
        <v>0.000792631694087396</v>
      </c>
      <c r="C67" s="7">
        <f>定常計算!$B$27+(定常計算!$B$29-定常計算!$B$27)*EXP(-A67/定常計算!$B$28)</f>
        <v>0.0008338092771237106</v>
      </c>
    </row>
    <row r="68" spans="1:3" x14ac:dyDescent="0.25">
      <c r="A68" s="11">
        <f>A67+$B$4</f>
        <v>3.0500000000000003</v>
      </c>
      <c r="B68" s="7">
        <f>B67+$B$4*(定常計算!$B$24-定常計算!$B$17*B67)/定常計算!$B$21</f>
        <v>0.0007630133840489505</v>
      </c>
      <c r="C68" s="7">
        <f>定常計算!$B$27+(定常計算!$B$29-定常計算!$B$27)*EXP(-A68/定常計算!$B$28)</f>
        <v>0.0008030687155872006</v>
      </c>
    </row>
    <row r="69" spans="1:3" x14ac:dyDescent="0.25">
      <c r="A69" s="11">
        <f>A68+$B$4</f>
        <v>3.1</v>
      </c>
      <c r="B69" s="7">
        <f>B68+$B$4*(定常計算!$B$24-定常計算!$B$17*B68)/定常計算!$B$21</f>
        <v>0.0007346886582153434</v>
      </c>
      <c r="C69" s="7">
        <f>定常計算!$B$27+(定常計算!$B$29-定常計算!$B$27)*EXP(-A69/定常計算!$B$28)</f>
        <v>0.0007736418558777009</v>
      </c>
    </row>
    <row r="70" spans="1:3" x14ac:dyDescent="0.25">
      <c r="A70" s="11">
        <f>A69+$B$4</f>
        <v>3.1500000000000004</v>
      </c>
      <c r="B70" s="7">
        <f>B69+$B$4*(定常計算!$B$24-定常計算!$B$17*B69)/定常計算!$B$21</f>
        <v>0.0007076010190992827</v>
      </c>
      <c r="C70" s="7">
        <f>定常計算!$B$27+(定常計算!$B$29-定常計算!$B$27)*EXP(-A70/定常計算!$B$28)</f>
        <v>0.0007454725567796954</v>
      </c>
    </row>
    <row r="71" spans="1:3" x14ac:dyDescent="0.25">
      <c r="A71" s="11">
        <f>A70+$B$4</f>
        <v>3.2</v>
      </c>
      <c r="B71" s="7">
        <f>B70+$B$4*(定常計算!$B$24-定常計算!$B$17*B70)/定常計算!$B$21</f>
        <v>0.0006816964367498442</v>
      </c>
      <c r="C71" s="7">
        <f>定常計算!$B$27+(定常計算!$B$29-定常計算!$B$27)*EXP(-A71/定常計算!$B$28)</f>
        <v>0.0007185070762796906</v>
      </c>
    </row>
    <row r="72" spans="1:3" x14ac:dyDescent="0.25">
      <c r="A72" s="11">
        <f>A71+$B$4</f>
        <v>3.25</v>
      </c>
      <c r="B72" s="7">
        <f>B71+$B$4*(定常計算!$B$24-定常計算!$B$17*B71)/定常計算!$B$21</f>
        <v>0.0006569232409824446</v>
      </c>
      <c r="C72" s="7">
        <f>定常計算!$B$27+(定常計算!$B$29-定常計算!$B$27)*EXP(-A72/定常計算!$B$28)</f>
        <v>0.0006926939690360098</v>
      </c>
    </row>
    <row r="73" spans="1:3" x14ac:dyDescent="0.25">
      <c r="A73" s="11">
        <f>A72+$B$4</f>
        <v>3.3000000000000003</v>
      </c>
      <c r="B73" s="7">
        <f>B72+$B$4*(定常計算!$B$24-定常計算!$B$17*B72)/定常計算!$B$21</f>
        <v>0.0006332320183156871</v>
      </c>
      <c r="C73" s="7">
        <f>定常計算!$B$27+(定常計算!$B$29-定常計算!$B$27)*EXP(-A73/定常計算!$B$28)</f>
        <v>0.0006679839882302293</v>
      </c>
    </row>
    <row r="74" spans="1:3" x14ac:dyDescent="0.25">
      <c r="A74" s="11">
        <f>A73+$B$4</f>
        <v>3.35</v>
      </c>
      <c r="B74" s="7">
        <f>B73+$B$4*(定常計算!$B$24-定常計算!$B$17*B73)/定常計算!$B$21</f>
        <v>0.0006105755134095057</v>
      </c>
      <c r="C74" s="7">
        <f>定常計算!$B$27+(定常計算!$B$29-定常計算!$B$27)*EXP(-A74/定常計算!$B$28)</f>
        <v>0.0006443299916130064</v>
      </c>
    </row>
    <row r="75" spans="1:3" x14ac:dyDescent="0.25">
      <c r="A75" s="11">
        <f>A74+$B$4</f>
        <v>3.4000000000000004</v>
      </c>
      <c r="B75" s="7">
        <f>B74+$B$4*(定常計算!$B$24-定常計算!$B$17*B74)/定常計算!$B$21</f>
        <v>0.0005889085348080133</v>
      </c>
      <c r="C75" s="7">
        <f>定常計算!$B$27+(定常計算!$B$29-定常計算!$B$27)*EXP(-A75/定常計算!$B$28)</f>
        <v>0.0006216868515650498</v>
      </c>
    </row>
    <row r="76" spans="1:3" x14ac:dyDescent="0.25">
      <c r="A76" s="11">
        <f>A75+$B$4</f>
        <v>3.45</v>
      </c>
      <c r="B76" s="7">
        <f>B75+$B$4*(定常計算!$B$24-定常計算!$B$17*B75)/定常計算!$B$21</f>
        <v>0.0005681878647990462</v>
      </c>
      <c r="C76" s="7">
        <f>定常計算!$B$27+(定常計算!$B$29-定常計算!$B$27)*EXP(-A76/定常計算!$B$28)</f>
        <v>0.0006000113690016492</v>
      </c>
    </row>
    <row r="77" spans="1:3" x14ac:dyDescent="0.25">
      <c r="A77" s="11">
        <f>A76+$B$4</f>
        <v>3.5</v>
      </c>
      <c r="B77" s="7">
        <f>B76+$B$4*(定常計算!$B$24-定常計算!$B$17*B76)/定常計算!$B$21</f>
        <v>0.000548372173210606</v>
      </c>
      <c r="C77" s="7">
        <f>定常計算!$B$27+(定常計算!$B$29-定常計算!$B$27)*EXP(-A77/定常計算!$B$28)</f>
        <v>0.0005792621909565</v>
      </c>
    </row>
    <row r="78" spans="1:3" x14ac:dyDescent="0.25">
      <c r="A78" s="11">
        <f>A77+$B$4</f>
        <v>3.5500000000000003</v>
      </c>
      <c r="B78" s="7">
        <f>B77+$B$4*(定常計算!$B$24-定常計算!$B$17*B77)/定常計算!$B$21</f>
        <v>0.0005294219349722551</v>
      </c>
      <c r="C78" s="7">
        <f>定常計算!$B$27+(定常計算!$B$29-定常計算!$B$27)*EXP(-A78/定常計算!$B$28)</f>
        <v>0.0005593997316875996</v>
      </c>
    </row>
    <row r="79" spans="1:3" x14ac:dyDescent="0.25">
      <c r="A79" s="11">
        <f>A78+$B$4</f>
        <v>3.6</v>
      </c>
      <c r="B79" s="7">
        <f>B78+$B$4*(定常計算!$B$24-定常計算!$B$17*B78)/定常計算!$B$21</f>
        <v>0.0005112993512770308</v>
      </c>
      <c r="C79" s="7">
        <f>定常計算!$B$27+(定常計算!$B$29-定常計算!$B$27)*EXP(-A79/定常計算!$B$28)</f>
        <v>0.0005403860971546913</v>
      </c>
    </row>
    <row r="80" spans="1:3" x14ac:dyDescent="0.25">
      <c r="A80" s="11">
        <f>A79+$B$4</f>
        <v>3.6500000000000004</v>
      </c>
      <c r="B80" s="7">
        <f>B79+$B$4*(定常計算!$B$24-定常計算!$B$17*B79)/定常計算!$B$21</f>
        <v>0.0004939682741866255</v>
      </c>
      <c r="C80" s="7">
        <f>定常計算!$B$27+(定常計算!$B$29-定常計算!$B$27)*EXP(-A80/定常計算!$B$28)</f>
        <v>0.0005221850127241715</v>
      </c>
    </row>
    <row r="81" spans="1:3" x14ac:dyDescent="0.25">
      <c r="A81" s="11">
        <f>A80+$B$4</f>
        <v>3.7</v>
      </c>
      <c r="B81" s="7">
        <f>B80+$B$4*(定常計算!$B$24-定常計算!$B$17*B80)/定常計算!$B$21</f>
        <v>0.00047739413452944576</v>
      </c>
      <c r="C81" s="7">
        <f>定常計算!$B$27+(定常計算!$B$29-定常計算!$B$27)*EXP(-A81/定常計算!$B$28)</f>
        <v>0.0005047617539635418</v>
      </c>
    </row>
    <row r="82" spans="1:3" x14ac:dyDescent="0.25">
      <c r="A82" s="11">
        <f>A81+$B$4</f>
        <v>3.75</v>
      </c>
      <c r="B82" s="7">
        <f>B81+$B$4*(定常計算!$B$24-定常計算!$B$17*B81)/定常計算!$B$21</f>
        <v>0.00046154387294773636</v>
      </c>
      <c r="C82" s="7">
        <f>定常計算!$B$27+(定常計算!$B$29-定常計算!$B$27)*EXP(-A82/定常計算!$B$28)</f>
        <v>0.00048808308039336584</v>
      </c>
    </row>
    <row r="83" spans="1:3" x14ac:dyDescent="0.25">
      <c r="A83" s="11">
        <f>A82+$B$4</f>
        <v>3.8000000000000003</v>
      </c>
      <c r="B83" s="7">
        <f>B82+$B$4*(定常計算!$B$24-定常計算!$B$17*B82)/定常計算!$B$21</f>
        <v>0.00044638587395623013</v>
      </c>
      <c r="C83" s="7">
        <f>定常計算!$B$27+(定常計算!$B$29-定常計算!$B$27)*EXP(-A83/定常計算!$B$28)</f>
        <v>0.000472117172070344</v>
      </c>
    </row>
    <row r="84" spans="1:3" x14ac:dyDescent="0.25">
      <c r="A84" s="11">
        <f>A83+$B$4</f>
        <v>3.85</v>
      </c>
      <c r="B84" s="7">
        <f>B83+$B$4*(定常計算!$B$24-定常計算!$B$17*B83)/定常計算!$B$21</f>
        <v>0.00043188990288079733</v>
      </c>
      <c r="C84" s="7">
        <f>定常計算!$B$27+(定常計算!$B$29-定常計算!$B$27)*EXP(-A84/定常計算!$B$28)</f>
        <v>0.0004568335688805228</v>
      </c>
    </row>
    <row r="85" spans="1:3" x14ac:dyDescent="0.25">
      <c r="A85" s="11">
        <f>A84+$B$4</f>
        <v>3.9000000000000004</v>
      </c>
      <c r="B85" s="7">
        <f>B84+$B$4*(定常計算!$B$24-定常計算!$B$17*B84)/定常計算!$B$21</f>
        <v>0.00041802704555130856</v>
      </c>
      <c r="C85" s="7">
        <f>定常計算!$B$27+(定常計算!$B$29-定常計算!$B$27)*EXP(-A85/定常計算!$B$28)</f>
        <v>0.00044220311242681163</v>
      </c>
    </row>
    <row r="86" spans="1:3" x14ac:dyDescent="0.25">
      <c r="A86" s="11">
        <f>A85+$B$4</f>
        <v>3.95</v>
      </c>
      <c r="B86" s="7">
        <f>B85+$B$4*(定常計算!$B$24-定常計算!$B$17*B85)/定常計算!$B$21</f>
        <v>0.00040476965062842155</v>
      </c>
      <c r="C86" s="7">
        <f>定常計算!$B$27+(定常計算!$B$29-定常計算!$B$27)*EXP(-A86/定常計算!$B$28)</f>
        <v>0.0004281978903999473</v>
      </c>
    </row>
    <row r="87" spans="1:3" x14ac:dyDescent="0.25">
      <c r="A87" s="11">
        <f>A86+$B$4</f>
        <v>4</v>
      </c>
      <c r="B87" s="7">
        <f>B86+$B$4*(定常計算!$B$24-定常計算!$B$17*B86)/定常計算!$B$21</f>
        <v>0.0003920912744492539</v>
      </c>
      <c r="C87" s="7">
        <f>定常計算!$B$27+(定常計算!$B$29-定常計算!$B$27)*EXP(-A87/定常計算!$B$28)</f>
        <v>0.00041479118332677105</v>
      </c>
    </row>
    <row r="88" spans="1:3" x14ac:dyDescent="0.25">
      <c r="A88" s="11">
        <f>A87+$B$4</f>
        <v>4.05</v>
      </c>
      <c r="B88" s="7">
        <f>B87+$B$4*(定常計算!$B$24-定常計算!$B$17*B87)/定常計算!$B$21</f>
        <v>0.00037996662828192966</v>
      </c>
      <c r="C88" s="7">
        <f>定常計算!$B$27+(定常計算!$B$29-定常計算!$B$27)*EXP(-A88/定常計算!$B$28)</f>
        <v>0.0004019574135942255</v>
      </c>
    </row>
    <row r="89" spans="1:3" x14ac:dyDescent="0.25">
      <c r="A89" s="11">
        <f>A88+$B$4</f>
        <v>4.1000000000000005</v>
      </c>
      <c r="B89" s="7">
        <f>B88+$B$4*(定常計算!$B$24-定常計算!$B$17*B88)/定常計算!$B$21</f>
        <v>0.0003683715278837916</v>
      </c>
      <c r="C89" s="7">
        <f>定常計算!$B$27+(定常計算!$B$29-定常計算!$B$27)*EXP(-A89/定常計算!$B$28)</f>
        <v>0.0003896720966518163</v>
      </c>
    </row>
    <row r="90" spans="1:3" x14ac:dyDescent="0.25">
      <c r="A90" s="11">
        <f>A89+$B$4</f>
        <v>4.15</v>
      </c>
      <c r="B90" s="7">
        <f>B89+$B$4*(定常計算!$B$24-定常計算!$B$17*B89)/定常計算!$B$21</f>
        <v>0.0003572828452626664</v>
      </c>
      <c r="C90" s="7">
        <f>定常計算!$B$27+(定常計算!$B$29-定常計算!$B$27)*EXP(-A90/定常計算!$B$28)</f>
        <v>0.00037791179429944564</v>
      </c>
    </row>
    <row r="91" spans="1:3" x14ac:dyDescent="0.25">
      <c r="A91" s="11">
        <f>A90+$B$4</f>
        <v>4.2</v>
      </c>
      <c r="B91" s="7">
        <f>B90+$B$4*(定常計算!$B$24-定常計算!$B$17*B90)/定常計算!$B$21</f>
        <v>0.00034667846254496354</v>
      </c>
      <c r="C91" s="7">
        <f>定常計算!$B$27+(定常計算!$B$29-定常計算!$B$27)*EXP(-A91/定常計算!$B$28)</f>
        <v>0.00036665406997149236</v>
      </c>
    </row>
    <row r="92" spans="1:3" x14ac:dyDescent="0.25">
      <c r="A92" s="11">
        <f>A91+$B$4</f>
        <v>4.25</v>
      </c>
      <c r="B92" s="7">
        <f>B91+$B$4*(定常計算!$B$24-定常計算!$B$17*B91)/定常計算!$B$21</f>
        <v>0.0003365372278585925</v>
      </c>
      <c r="C92" s="7">
        <f>定常計算!$B$27+(定常計算!$B$29-定常計算!$B$27)*EXP(-A92/定常計算!$B$28)</f>
        <v>0.0003558774459318353</v>
      </c>
    </row>
    <row r="93" spans="1:3" x14ac:dyDescent="0.25">
      <c r="A93" s="11">
        <f>A92+$B$4</f>
        <v>4.3</v>
      </c>
      <c r="B93" s="7">
        <f>B92+$B$4*(定常計算!$B$24-定常計算!$B$17*B92)/定常計算!$B$21</f>
        <v>0.00032683891314269983</v>
      </c>
      <c r="C93" s="7">
        <f>定常計算!$B$27+(定常計算!$B$29-定常計算!$B$27)*EXP(-A93/定常計算!$B$28)</f>
        <v>0.00034556136229815234</v>
      </c>
    </row>
    <row r="94" spans="1:3" x14ac:dyDescent="0.25">
      <c r="A94" s="11">
        <f>A93+$B$4</f>
        <v>4.3500000000000005</v>
      </c>
      <c r="B94" s="7">
        <f>B93+$B$4*(定常計算!$B$24-定常計算!$B$17*B93)/定常計算!$B$21</f>
        <v>0.00031756417380007275</v>
      </c>
      <c r="C94" s="7">
        <f>定常計算!$B$27+(定常計算!$B$29-定常計算!$B$27)*EXP(-A94/定常計算!$B$28)</f>
        <v>0.00033568613781732046</v>
      </c>
    </row>
    <row r="95" spans="1:3" x14ac:dyDescent="0.25">
      <c r="A95" s="11">
        <f>A94+$B$4</f>
        <v>4.4</v>
      </c>
      <c r="B95" s="7">
        <f>B94+$B$4*(定常計算!$B$24-定常計算!$B$17*B94)/定常計算!$B$21</f>
        <v>0.00030869451011172986</v>
      </c>
      <c r="C95" s="7">
        <f>定常計算!$B$27+(定常計算!$B$29-定常計算!$B$27)*EXP(-A95/定常計算!$B$28)</f>
        <v>0.00032623293231708516</v>
      </c>
    </row>
    <row r="96" spans="1:3" x14ac:dyDescent="0.25">
      <c r="A96" s="11">
        <f>A95+$B$4</f>
        <v>4.45</v>
      </c>
      <c r="B96" s="7">
        <f>B95+$B$4*(定常計算!$B$24-定常計算!$B$17*B95)/定常計算!$B$21</f>
        <v>0.00030021223033673564</v>
      </c>
      <c r="C96" s="7">
        <f>定常計算!$B$27+(定常計算!$B$29-定常計算!$B$27)*EXP(-A96/定常計算!$B$28)</f>
        <v>0.0003171837107623614</v>
      </c>
    </row>
    <row r="97" spans="1:3" x14ac:dyDescent="0.25">
      <c r="A97" s="11">
        <f>A96+$B$4</f>
        <v>4.5</v>
      </c>
      <c r="B97" s="7">
        <f>B96+$B$4*(定常計算!$B$24-定常計算!$B$17*B96)/定常計算!$B$21</f>
        <v>0.0002921004154236363</v>
      </c>
      <c r="C97" s="7">
        <f>定常計算!$B$27+(定常計算!$B$29-定常計算!$B$27)*EXP(-A97/定常計算!$B$28)</f>
        <v>0.0003085212088475941</v>
      </c>
    </row>
    <row r="98" spans="1:3" x14ac:dyDescent="0.25">
      <c r="A98" s="11">
        <f>A97+$B$4</f>
        <v>4.55</v>
      </c>
      <c r="B98" s="7">
        <f>B97+$B$4*(定常計算!$B$24-定常計算!$B$17*B97)/定常計算!$B$21</f>
        <v>0.00028434288526312874</v>
      </c>
      <c r="C98" s="7">
        <f>定常計算!$B$27+(定常計算!$B$29-定常計算!$B$27)*EXP(-A98/定常計算!$B$28)</f>
        <v>0.000300228900059533</v>
      </c>
    </row>
    <row r="99" spans="1:3" x14ac:dyDescent="0.25">
      <c r="A99" s="11">
        <f>A98+$B$4</f>
        <v>4.6000000000000005</v>
      </c>
      <c r="B99" s="7">
        <f>B98+$B$4*(定常計算!$B$24-定常計算!$B$17*B98)/定常計算!$B$21</f>
        <v>0.0002769241664146496</v>
      </c>
      <c r="C99" s="7">
        <f>定常計算!$B$27+(定常計算!$B$29-定常計算!$B$27)*EXP(-A99/定常計算!$B$28)</f>
        <v>0.00029229096414758426</v>
      </c>
    </row>
    <row r="100" spans="1:3" x14ac:dyDescent="0.25">
      <c r="A100" s="11">
        <f>A99+$B$4</f>
        <v>4.65</v>
      </c>
      <c r="B100" s="7">
        <f>B99+$B$4*(定常計算!$B$24-定常計算!$B$17*B99)/定常計算!$B$21</f>
        <v>0.00026982946124251024</v>
      </c>
      <c r="C100" s="7">
        <f>定常計算!$B$27+(定常計算!$B$29-定常計算!$B$27)*EXP(-A100/定常計算!$B$28)</f>
        <v>0.0002846922569415859</v>
      </c>
    </row>
    <row r="101" spans="1:3" x14ac:dyDescent="0.25">
      <c r="A101" s="11">
        <f>A100+$B$4</f>
        <v>4.7</v>
      </c>
      <c r="B101" s="7">
        <f>B100+$B$4*(定常計算!$B$24-定常計算!$B$17*B100)/定常計算!$B$21</f>
        <v>0.000263044618400016</v>
      </c>
      <c r="C101" s="7">
        <f>定常計算!$B$27+(定常計算!$B$29-定常計算!$B$27)*EXP(-A101/定常計算!$B$28)</f>
        <v>0.00027741828145942335</v>
      </c>
    </row>
    <row r="102" spans="1:3" x14ac:dyDescent="0.25">
      <c r="A102" s="11">
        <f>A101+$B$4</f>
        <v>4.75</v>
      </c>
      <c r="B102" s="7">
        <f>B101+$B$4*(定常計算!$B$24-定常計算!$B$17*B101)/定常計算!$B$21</f>
        <v>0.0002565561046026958</v>
      </c>
      <c r="C102" s="7">
        <f>定常計算!$B$27+(定常計算!$B$29-定常計算!$B$27)*EXP(-A102/定常計算!$B$28)</f>
        <v>0.0002704551602493662</v>
      </c>
    </row>
    <row r="103" spans="1:3" x14ac:dyDescent="0.25">
      <c r="A103" s="11">
        <f>A102+$B$4</f>
        <v>4.800000000000001</v>
      </c>
      <c r="B103" s="7">
        <f>B102+$B$4*(定常計算!$B$24-定常計算!$B$17*B102)/定常計算!$B$21</f>
        <v>0.0002503509776343404</v>
      </c>
      <c r="C103" s="7">
        <f>定常計算!$B$27+(定常計算!$B$29-定常計算!$B$27)*EXP(-A103/定常計算!$B$28)</f>
        <v>0.00026378960891435763</v>
      </c>
    </row>
    <row r="104" spans="1:3" x14ac:dyDescent="0.25">
      <c r="A104" s="11">
        <f>A103+$B$4</f>
        <v>4.8500000000000005</v>
      </c>
      <c r="B104" s="7">
        <f>B103+$B$4*(定常計算!$B$24-定常計算!$B$17*B103)/定常計算!$B$21</f>
        <v>0.0002444168605320057</v>
      </c>
      <c r="C104" s="7">
        <f>定常計算!$B$27+(定常計算!$B$29-定常計算!$B$27)*EXP(-A104/定常計算!$B$28)</f>
        <v>0.00025740891076774734</v>
      </c>
    </row>
    <row r="105" spans="1:3" x14ac:dyDescent="0.25">
      <c r="A105" s="11">
        <f>A104+$B$4</f>
        <v>4.9</v>
      </c>
      <c r="B105" s="7">
        <f>B104+$B$4*(定常計算!$B$24-定常計算!$B$17*B104)/定常計算!$B$21</f>
        <v>0.00023874191689849072</v>
      </c>
      <c r="C105" s="7">
        <f>定常計算!$B$27+(定常計算!$B$29-定常計算!$B$27)*EXP(-A105/定常計算!$B$28)</f>
        <v>0.00025130089257211467</v>
      </c>
    </row>
    <row r="106" spans="1:3" x14ac:dyDescent="0.25">
      <c r="A106" s="11">
        <f>A105+$B$4</f>
        <v>4.95</v>
      </c>
      <c r="B106" s="7">
        <f>B105+$B$4*(定常計算!$B$24-定常計算!$B$17*B105)/定常計算!$B$21</f>
        <v>0.000233314827293046</v>
      </c>
      <c r="C106" s="7">
        <f>定常計算!$B$27+(定常計算!$B$29-定常計算!$B$27)*EXP(-A106/定常計算!$B$28)</f>
        <v>0.0002454539013148964</v>
      </c>
    </row>
    <row r="107" spans="1:3" x14ac:dyDescent="0.25">
      <c r="A107" s="11">
        <f>A106+$B$4</f>
        <v>5</v>
      </c>
      <c r="B107" s="7">
        <f>B106+$B$4*(定常計算!$B$24-定常計算!$B$17*B106)/定常計算!$B$21</f>
        <v>0.00022812476665322199</v>
      </c>
      <c r="C107" s="7">
        <f>定常計算!$B$27+(定常計算!$B$29-定常計算!$B$27)*EXP(-A107/定常計算!$B$28)</f>
        <v>0.0002398567819765106</v>
      </c>
    </row>
    <row r="108" spans="1:3" x14ac:dyDescent="0.25">
      <c r="A108" s="11">
        <f>A107+$B$4</f>
        <v>5.050000000000001</v>
      </c>
      <c r="B108" s="7">
        <f>B107+$B$4*(定常計算!$B$24-定常計算!$B$17*B107)/定常計算!$B$21</f>
        <v>0.00022316138270282132</v>
      </c>
      <c r="C108" s="7">
        <f>定常計算!$B$27+(定常計算!$B$29-定常計算!$B$27)*EXP(-A108/定常計算!$B$28)</f>
        <v>0.00023449885624856338</v>
      </c>
    </row>
    <row r="109" spans="1:3" x14ac:dyDescent="0.25">
      <c r="A109" s="11">
        <f>A108+$B$4</f>
        <v>5.1000000000000005</v>
      </c>
      <c r="B109" s="7">
        <f>B108+$B$4*(定常計算!$B$24-定常計算!$B$17*B108)/定常計算!$B$21</f>
        <v>0.00021841477530288732</v>
      </c>
      <c r="C109" s="7">
        <f>定常計算!$B$27+(定常計算!$B$29-定常計算!$B$27)*EXP(-A109/定常計算!$B$28)</f>
        <v>0.00022936990216153544</v>
      </c>
    </row>
    <row r="110" spans="1:3" x14ac:dyDescent="0.25">
      <c r="A110" s="11">
        <f>A109+$B$4</f>
        <v>5.15</v>
      </c>
      <c r="B110" s="7">
        <f>B109+$B$4*(定常計算!$B$24-定常計算!$B$17*B109)/定常計算!$B$21</f>
        <v>0.00021387547670454103</v>
      </c>
      <c r="C110" s="7">
        <f>定常計算!$B$27+(定常計算!$B$29-定常計算!$B$27)*EXP(-A110/定常計算!$B$28)</f>
        <v>0.0002244601345830809</v>
      </c>
    </row>
    <row r="111" spans="1:3" x14ac:dyDescent="0.25">
      <c r="A111" s="11">
        <f>A110+$B$4</f>
        <v>5.2</v>
      </c>
      <c r="B111" s="7">
        <f>B110+$B$4*(定常計算!$B$24-定常計算!$B$17*B110)/定常計算!$B$21</f>
        <v>0.0002095344326642787</v>
      </c>
      <c r="C111" s="7">
        <f>定常計算!$B$27+(定常計算!$B$29-定常計算!$B$27)*EXP(-A111/定常計算!$B$28)</f>
        <v>0.00021976018654973616</v>
      </c>
    </row>
    <row r="112" spans="1:3" x14ac:dyDescent="0.25">
      <c r="A112" s="11">
        <f>A111+$B$4</f>
        <v>5.25</v>
      </c>
      <c r="B112" s="7">
        <f>B111+$B$4*(定常計算!$B$24-定常計算!$B$17*B111)/定常計算!$B$21</f>
        <v>0.00020538298438406148</v>
      </c>
      <c r="C112" s="7">
        <f>定常計算!$B$27+(定常計算!$B$29-定常計算!$B$27)*EXP(-A112/定常計算!$B$28)</f>
        <v>0.0002152610913964185</v>
      </c>
    </row>
    <row r="113" spans="1:3" x14ac:dyDescent="0.25">
      <c r="A113" s="11">
        <f>A112+$B$4</f>
        <v>5.300000000000001</v>
      </c>
      <c r="B113" s="7">
        <f>B112+$B$4*(定常計算!$B$24-定常計算!$B$17*B112)/定常計算!$B$21</f>
        <v>0.0002014128512401745</v>
      </c>
      <c r="C113" s="7">
        <f>定常計算!$B$27+(定常計算!$B$29-定常計算!$B$27)*EXP(-A113/定常計算!$B$28)</f>
        <v>0.00021095426564962357</v>
      </c>
    </row>
    <row r="114" spans="1:3" x14ac:dyDescent="0.25">
      <c r="A114" s="11">
        <f>A113+$B$4</f>
        <v>5.3500000000000005</v>
      </c>
      <c r="B114" s="7">
        <f>B113+$B$4*(定常計算!$B$24-定常計算!$B$17*B113)/定常計算!$B$21</f>
        <v>0.00019761611426640565</v>
      </c>
      <c r="C114" s="7">
        <f>定常計算!$B$27+(定常計算!$B$29-定常計算!$B$27)*EXP(-A114/定常計算!$B$28)</f>
        <v>0.0002068314926516849</v>
      </c>
    </row>
    <row r="115" spans="1:3" x14ac:dyDescent="0.25">
      <c r="A115" s="11">
        <f>A114+$B$4</f>
        <v>5.4</v>
      </c>
      <c r="B115" s="7">
        <f>B114+$B$4*(定常計算!$B$24-定常計算!$B$17*B114)/定常計算!$B$21</f>
        <v>0.00019398520035859897</v>
      </c>
      <c r="C115" s="7">
        <f>定常計算!$B$27+(定常計算!$B$29-定常計算!$B$27)*EXP(-A115/定常計算!$B$28)</f>
        <v>0.00020288490688485163</v>
      </c>
    </row>
    <row r="116" spans="1:3" x14ac:dyDescent="0.25">
      <c r="A116" s="11">
        <f>A115+$B$4</f>
        <v>5.45</v>
      </c>
      <c r="B116" s="7">
        <f>B115+$B$4*(定常計算!$B$24-定常計算!$B$17*B115)/定常計算!$B$21</f>
        <v>0.00019051286716907667</v>
      </c>
      <c r="C116" s="7">
        <f>定常計算!$B$27+(定常計算!$B$29-定常計算!$B$27)*EXP(-A116/定常計算!$B$28)</f>
        <v>0.00019910697896527918</v>
      </c>
    </row>
    <row r="117" spans="1:3" x14ac:dyDescent="0.25">
      <c r="A117" s="11">
        <f>A116+$B$4</f>
        <v>5.5</v>
      </c>
      <c r="B117" s="7">
        <f>B116+$B$4*(定常計算!$B$24-定常計算!$B$17*B116)/定常計算!$B$21</f>
        <v>0.00018719218866079958</v>
      </c>
      <c r="C117" s="7">
        <f>定常計算!$B$27+(定常計算!$B$29-定常計算!$B$27)*EXP(-A117/定常計算!$B$28)</f>
        <v>0.00019549050127830447</v>
      </c>
    </row>
    <row r="118" spans="1:3" x14ac:dyDescent="0.25">
      <c r="A118" s="11">
        <f>A117+$B$4</f>
        <v>5.550000000000001</v>
      </c>
      <c r="B118" s="7">
        <f>B117+$B$4*(定常計算!$B$24-定常計算!$B$17*B117)/定常計算!$B$21</f>
        <v>0.00018401654129245173</v>
      </c>
      <c r="C118" s="7">
        <f>定常計算!$B$27+(定常計算!$B$29-定常計算!$B$27)*EXP(-A118/定常計算!$B$28)</f>
        <v>0.0001920285742275982</v>
      </c>
    </row>
    <row r="119" spans="1:3" x14ac:dyDescent="0.25">
      <c r="A119" s="11">
        <f>A118+$B$4</f>
        <v>5.6000000000000005</v>
      </c>
      <c r="B119" s="7">
        <f>B118+$B$4*(定常計算!$B$24-定常計算!$B$17*B118)/定常計算!$B$21</f>
        <v>0.00018097959080689356</v>
      </c>
      <c r="C119" s="7">
        <f>定常計算!$B$27+(定常計算!$B$29-定常計算!$B$27)*EXP(-A119/定常計算!$B$28)</f>
        <v>0.00018871459307196245</v>
      </c>
    </row>
    <row r="120" spans="1:3" x14ac:dyDescent="0.25">
      <c r="A120" s="11">
        <f>A119+$B$4</f>
        <v>5.65</v>
      </c>
      <c r="B120" s="7">
        <f>B119+$B$4*(定常計算!$B$24-定常計算!$B$17*B119)/定常計算!$B$21</f>
        <v>0.0001780752795966315</v>
      </c>
      <c r="C120" s="7">
        <f>定常計算!$B$27+(定常計算!$B$29-定常計算!$B$27)*EXP(-A120/定常計算!$B$28)</f>
        <v>0.00018554223532465854</v>
      </c>
    </row>
    <row r="121" spans="1:3" x14ac:dyDescent="0.25">
      <c r="A121" s="11">
        <f>A120+$B$4</f>
        <v>5.7</v>
      </c>
      <c r="B121" s="7">
        <f>B120+$B$4*(定常計算!$B$24-定常計算!$B$17*B120)/定常計算!$B$21</f>
        <v>0.00017529781462110236</v>
      </c>
      <c r="C121" s="7">
        <f>定常計算!$B$27+(定常計算!$B$29-定常計算!$B$27)*EXP(-A121/定常計算!$B$28)</f>
        <v>0.0001825054486912269</v>
      </c>
    </row>
    <row r="122" spans="1:3" x14ac:dyDescent="0.25">
      <c r="A122" s="11">
        <f>A121+$B$4</f>
        <v>5.75</v>
      </c>
      <c r="B122" s="7">
        <f>B121+$B$4*(定常計算!$B$24-定常計算!$B$17*B121)/定常計算!$B$21</f>
        <v>0.00017264165585167252</v>
      </c>
      <c r="C122" s="7">
        <f>定常計算!$B$27+(定常計算!$B$29-定常計算!$B$27)*EXP(-A122/定常計算!$B$28)</f>
        <v>0.00017959843952278524</v>
      </c>
    </row>
    <row r="123" spans="1:3" x14ac:dyDescent="0.25">
      <c r="A123" s="11">
        <f>A122+$B$4</f>
        <v>5.800000000000001</v>
      </c>
      <c r="B123" s="7">
        <f>B122+$B$4*(定常計算!$B$24-定常計算!$B$17*B122)/定常計算!$B$21</f>
        <v>0.0001701015052213032</v>
      </c>
      <c r="C123" s="7">
        <f>定常計算!$B$27+(定常計算!$B$29-定常計算!$B$27)*EXP(-A123/定常計算!$B$28)</f>
        <v>0.000176815661762777</v>
      </c>
    </row>
    <row r="124" spans="1:3" x14ac:dyDescent="0.25">
      <c r="A124" s="11">
        <f>A123+$B$4</f>
        <v>5.8500000000000005</v>
      </c>
      <c r="B124" s="7">
        <f>B123+$B$4*(定常計算!$B$24-定常計算!$B$17*B123)/定常計算!$B$21</f>
        <v>0.00016767229605684094</v>
      </c>
      <c r="C124" s="7">
        <f>定常計算!$B$27+(定常計算!$B$29-定常計算!$B$27)*EXP(-A124/定常計算!$B$28)</f>
        <v>0.0001741518063660816</v>
      </c>
    </row>
    <row r="125" spans="1:3" x14ac:dyDescent="0.25">
      <c r="A125" s="11">
        <f>A124+$B$4</f>
        <v>5.9</v>
      </c>
      <c r="B125" s="7">
        <f>B124+$B$4*(定常計算!$B$24-定常計算!$B$17*B124)/定常計算!$B$21</f>
        <v>0.00016534918297285452</v>
      </c>
      <c r="C125" s="7">
        <f>定常計算!$B$27+(定常計算!$B$29-定常計算!$B$27)*EXP(-A125/定常計算!$B$28)</f>
        <v>0.00017160179117030035</v>
      </c>
    </row>
    <row r="126" spans="1:3" x14ac:dyDescent="0.25">
      <c r="A126" s="11">
        <f>A125+$B$4</f>
        <v>5.95</v>
      </c>
      <c r="B126" s="7">
        <f>B125+$B$4*(定常計算!$B$24-定常計算!$B$17*B125)/定常計算!$B$21</f>
        <v>0.00016312753220685983</v>
      </c>
      <c r="C126" s="7">
        <f>定常計算!$B$27+(定常計算!$B$29-定常計算!$B$27)*EXP(-A126/定常計算!$B$28)</f>
        <v>0.00016916075119989424</v>
      </c>
    </row>
    <row r="127" spans="1:3" x14ac:dyDescent="0.25">
      <c r="A127" s="11">
        <f>A126+$B$4</f>
        <v>6</v>
      </c>
      <c r="B127" s="7">
        <f>B126+$B$4*(定常計算!$B$24-定常計算!$B$17*B126)/定常計算!$B$21</f>
        <v>0.00016100291237665544</v>
      </c>
      <c r="C127" s="7">
        <f>定常計算!$B$27+(定常計算!$B$29-定常計算!$B$27)*EXP(-A127/定常計算!$B$28)</f>
        <v>0.00016682402938467605</v>
      </c>
    </row>
    <row r="128" spans="1:3" x14ac:dyDescent="0.25">
      <c r="A128" s="11">
        <f>A127+$B$4</f>
        <v>6.050000000000001</v>
      </c>
      <c r="B128" s="7">
        <f>B127+$B$4*(定常計算!$B$24-定常計算!$B$17*B127)/定常計算!$B$21</f>
        <v>0.00015897108564133294</v>
      </c>
      <c r="C128" s="7">
        <f>定常計算!$B$27+(定常計算!$B$29-定常計算!$B$27)*EXP(-A128/定常計算!$B$28)</f>
        <v>0.000164587167674948</v>
      </c>
    </row>
    <row r="129" spans="1:3" x14ac:dyDescent="0.25">
      <c r="A129" s="11">
        <f>A128+$B$4</f>
        <v>6.1000000000000005</v>
      </c>
      <c r="B129" s="7">
        <f>B128+$B$4*(定常計算!$B$24-定常計算!$B$17*B128)/定常計算!$B$21</f>
        <v>0.00015702799924833144</v>
      </c>
      <c r="C129" s="7">
        <f>定常計算!$B$27+(定常計算!$B$29-定常計算!$B$27)*EXP(-A129/定常計算!$B$28)</f>
        <v>0.00016244589853633645</v>
      </c>
    </row>
    <row r="130" spans="1:3" x14ac:dyDescent="0.25">
      <c r="A130" s="11">
        <f>A129+$B$4</f>
        <v>6.15</v>
      </c>
      <c r="B130" s="7">
        <f>B129+$B$4*(定常計算!$B$24-定常計算!$B$17*B129)/定常計算!$B$21</f>
        <v>0.00015516977744967582</v>
      </c>
      <c r="C130" s="7">
        <f>定常計算!$B$27+(定常計算!$B$29-定常計算!$B$27)*EXP(-A130/定常計算!$B$28)</f>
        <v>0.00016039613680809452</v>
      </c>
    </row>
    <row r="131" spans="1:3" x14ac:dyDescent="0.25">
      <c r="A131" s="11">
        <f>A130+$B$4</f>
        <v>6.2</v>
      </c>
      <c r="B131" s="7">
        <f>B130+$B$4*(定常計算!$B$24-定常計算!$B$17*B130)/定常計算!$B$21</f>
        <v>0.00015339271377127442</v>
      </c>
      <c r="C131" s="7">
        <f>定常計算!$B$27+(定常計算!$B$29-定常計算!$B$27)*EXP(-A131/定常計算!$B$28)</f>
        <v>0.0001584339719093421</v>
      </c>
    </row>
    <row r="132" spans="1:3" x14ac:dyDescent="0.25">
      <c r="A132" s="11">
        <f>A131+$B$4</f>
        <v>6.25</v>
      </c>
      <c r="B132" s="7">
        <f>B131+$B$4*(定常計算!$B$24-定常計算!$B$17*B131)/定常計算!$B$21</f>
        <v>0.00015169326361985644</v>
      </c>
      <c r="C132" s="7">
        <f>定常計算!$B$27+(定常計算!$B$29-定常計算!$B$27)*EXP(-A132/定常計算!$B$28)</f>
        <v>0.00015655566037837298</v>
      </c>
    </row>
    <row r="133" spans="1:3" x14ac:dyDescent="0.25">
      <c r="A133" s="11">
        <f>A132+$B$4</f>
        <v>6.300000000000001</v>
      </c>
      <c r="B133" s="7">
        <f>B132+$B$4*(定常計算!$B$24-定常計算!$B$17*B132)/定常計算!$B$21</f>
        <v>0.00015006803721280237</v>
      </c>
      <c r="C133" s="7">
        <f>定常計算!$B$27+(定常計算!$B$29-定常計算!$B$27)*EXP(-A133/定常計算!$B$28)</f>
        <v>0.00015475761873079546</v>
      </c>
    </row>
    <row r="134" spans="1:3" x14ac:dyDescent="0.25">
      <c r="A134" s="11">
        <f>A133+$B$4</f>
        <v>6.3500000000000005</v>
      </c>
      <c r="B134" s="7">
        <f>B133+$B$4*(定常計算!$B$24-定常計算!$B$17*B133)/定常計算!$B$21</f>
        <v>0.00014851379281676522</v>
      </c>
      <c r="C134" s="7">
        <f>定常計算!$B$27+(定常計算!$B$29-定常計算!$B$27)*EXP(-A134/定常計算!$B$28)</f>
        <v>0.00015303641662288143</v>
      </c>
    </row>
    <row r="135" spans="1:3" x14ac:dyDescent="0.25">
      <c r="A135" s="11">
        <f>A134+$B$4</f>
        <v>6.4</v>
      </c>
      <c r="B135" s="7">
        <f>B134+$B$4*(定常計算!$B$24-定常計算!$B$17*B134)/定常計算!$B$21</f>
        <v>0.00014702743028159596</v>
      </c>
      <c r="C135" s="7">
        <f>定常計算!$B$27+(定常計算!$B$29-定常計算!$B$27)*EXP(-A135/定常計算!$B$28)</f>
        <v>0.00015138877030708051</v>
      </c>
    </row>
    <row r="136" spans="1:3" x14ac:dyDescent="0.25">
      <c r="A136" s="11">
        <f>A135+$B$4</f>
        <v>6.45</v>
      </c>
      <c r="B136" s="7">
        <f>B135+$B$4*(定常計算!$B$24-定常計算!$B$17*B135)/定常計算!$B$21</f>
        <v>0.00014560598485667583</v>
      </c>
      <c r="C136" s="7">
        <f>定常計算!$B$27+(定常計算!$B$29-定常計算!$B$27)*EXP(-A136/定常計算!$B$28)</f>
        <v>0.00014981153636721366</v>
      </c>
    </row>
    <row r="137" spans="1:3" x14ac:dyDescent="0.25">
      <c r="A137" s="11">
        <f>A136+$B$4</f>
        <v>6.5</v>
      </c>
      <c r="B137" s="7">
        <f>B136+$B$4*(定常計算!$B$24-定常計算!$B$17*B136)/定常計算!$B$21</f>
        <v>0.00014424662127732115</v>
      </c>
      <c r="C137" s="7">
        <f>定常計算!$B$27+(定常計算!$B$29-定常計算!$B$27)*EXP(-A137/定常計算!$B$28)</f>
        <v>0.00014830170572139415</v>
      </c>
    </row>
    <row r="138" spans="1:3" x14ac:dyDescent="0.25">
      <c r="A138" s="11">
        <f>A137+$B$4</f>
        <v>6.550000000000001</v>
      </c>
      <c r="B138" s="7">
        <f>B137+$B$4*(定常計算!$B$24-定常計算!$B$17*B137)/定常計算!$B$21</f>
        <v>0.0001429466281094654</v>
      </c>
      <c r="C138" s="7">
        <f>定常計算!$B$27+(定常計算!$B$29-定常計算!$B$27)*EXP(-A138/定常計算!$B$28)</f>
        <v>0.00014685639788123426</v>
      </c>
    </row>
    <row r="139" spans="1:3" x14ac:dyDescent="0.25">
      <c r="A139" s="11">
        <f>A138+$B$4</f>
        <v>6.6000000000000005</v>
      </c>
      <c r="B139" s="7">
        <f>B138+$B$4*(定常計算!$B$24-定常計算!$B$17*B138)/定常計算!$B$21</f>
        <v>0.00014170341234133818</v>
      </c>
      <c r="C139" s="7">
        <f>定常計算!$B$27+(定常計算!$B$29-定常計算!$B$27)*EXP(-A139/定常計算!$B$28)</f>
        <v>0.00014547285545638583</v>
      </c>
    </row>
    <row r="140" spans="1:3" x14ac:dyDescent="0.25">
      <c r="A140" s="11">
        <f>A139+$B$4</f>
        <v>6.65</v>
      </c>
      <c r="B140" s="7">
        <f>B139+$B$4*(定常計算!$B$24-定常計算!$B$17*B139)/定常計算!$B$21</f>
        <v>0.0001405144942113533</v>
      </c>
      <c r="C140" s="7">
        <f>定常計算!$B$27+(定常計算!$B$29-定常計算!$B$27)*EXP(-A140/定常計算!$B$28)</f>
        <v>0.0001441484388939297</v>
      </c>
    </row>
    <row r="141" spans="1:3" x14ac:dyDescent="0.25">
      <c r="A141" s="11">
        <f>A140+$B$4</f>
        <v>6.7</v>
      </c>
      <c r="B141" s="7">
        <f>B140+$B$4*(定常計算!$B$24-定常計算!$B$17*B140)/定常計算!$B$21</f>
        <v>0.00013937750226188978</v>
      </c>
      <c r="C141" s="7">
        <f>定常計算!$B$27+(定常計算!$B$29-定常計算!$B$27)*EXP(-A141/定常計算!$B$28)</f>
        <v>0.00014288062144257808</v>
      </c>
    </row>
    <row r="142" spans="1:3" x14ac:dyDescent="0.25">
      <c r="A142" s="11">
        <f>A141+$B$4</f>
        <v>6.75</v>
      </c>
      <c r="B142" s="7">
        <f>B141+$B$4*(定常計算!$B$24-定常計算!$B$17*B141)/定常計算!$B$21</f>
        <v>0.0001382901686090997</v>
      </c>
      <c r="C142" s="7">
        <f>定常計算!$B$27+(定常計算!$B$29-定常計算!$B$27)*EXP(-A142/定常計算!$B$28)</f>
        <v>0.00014166698433208254</v>
      </c>
    </row>
    <row r="143" spans="1:3" x14ac:dyDescent="0.25">
      <c r="A143" s="11">
        <f>A142+$B$4</f>
        <v>6.800000000000001</v>
      </c>
      <c r="B143" s="7">
        <f>B142+$B$4*(定常計算!$B$24-定常計算!$B$17*B142)/定常計算!$B$21</f>
        <v>0.00013725032441930774</v>
      </c>
      <c r="C143" s="7">
        <f>定常計算!$B$27+(定常計算!$B$29-定常計算!$B$27)*EXP(-A143/定常計算!$B$28)</f>
        <v>0.0001405052121586504</v>
      </c>
    </row>
    <row r="144" spans="1:3" x14ac:dyDescent="0.25">
      <c r="A144" s="11">
        <f>A143+$B$4</f>
        <v>6.8500000000000005</v>
      </c>
      <c r="B144" s="7">
        <f>B143+$B$4*(定常計算!$B$24-定常計算!$B$17*B143)/定常計算!$B$21</f>
        <v>0.00013625589558297998</v>
      </c>
      <c r="C144" s="7">
        <f>定常計算!$B$27+(定常計算!$B$29-定常計算!$B$27)*EXP(-A144/定常計算!$B$28)</f>
        <v>0.00013939308846756612</v>
      </c>
    </row>
    <row r="145" spans="1:3" x14ac:dyDescent="0.25">
      <c r="A145" s="11">
        <f>A144+$B$4</f>
        <v>6.9</v>
      </c>
      <c r="B145" s="7">
        <f>B144+$B$4*(定常計算!$B$24-定常計算!$B$17*B144)/定常計算!$B$21</f>
        <v>0.00013530489857763243</v>
      </c>
      <c r="C145" s="7">
        <f>定常計算!$B$27+(定常計算!$B$29-定常計算!$B$27)*EXP(-A145/定常計算!$B$28)</f>
        <v>0.00013832849152458962</v>
      </c>
    </row>
    <row r="146" spans="1:3" x14ac:dyDescent="0.25">
      <c r="A146" s="11">
        <f>A145+$B$4</f>
        <v>6.95</v>
      </c>
      <c r="B146" s="7">
        <f>B145+$B$4*(定常計算!$B$24-定常計算!$B$17*B145)/定常計算!$B$21</f>
        <v>0.0001343954365114279</v>
      </c>
      <c r="C146" s="7">
        <f>定常計算!$B$27+(定常計算!$B$29-定常計算!$B$27)*EXP(-A146/定常計算!$B$28)</f>
        <v>0.00013730939026806492</v>
      </c>
    </row>
    <row r="147" spans="1:3" x14ac:dyDescent="0.25">
      <c r="A147" s="11">
        <f>A146+$B$4</f>
        <v>7</v>
      </c>
      <c r="B147" s="7">
        <f>B146+$B$4*(定常計算!$B$24-定常計算!$B$17*B146)/定常計算!$B$21</f>
        <v>0.0001335256953395693</v>
      </c>
      <c r="C147" s="7">
        <f>定常計算!$B$27+(定常計算!$B$29-定常計算!$B$27)*EXP(-A147/定常計算!$B$28)</f>
        <v>0.0001363338404340155</v>
      </c>
    </row>
    <row r="148" spans="1:3" x14ac:dyDescent="0.25">
      <c r="A148" s="11">
        <f>A147+$B$4</f>
        <v>7.050000000000001</v>
      </c>
      <c r="B148" s="7">
        <f>B147+$B$4*(定常計算!$B$24-定常計算!$B$17*B147)/定常計算!$B$21</f>
        <v>0.0001326939402459425</v>
      </c>
      <c r="C148" s="7">
        <f>定常計算!$B$27+(定常計算!$B$29-定常計算!$B$27)*EXP(-A148/定常計算!$B$28)</f>
        <v>0.00013539998084683447</v>
      </c>
    </row>
    <row r="149" spans="1:3" x14ac:dyDescent="0.25">
      <c r="A149" s="11">
        <f>A148+$B$4</f>
        <v>7.1000000000000005</v>
      </c>
      <c r="B149" s="7">
        <f>B148+$B$4*(定常計算!$B$24-定常計算!$B$17*B148)/定常計算!$B$21</f>
        <v>0.00013189851218279152</v>
      </c>
      <c r="C149" s="7">
        <f>定常計算!$B$27+(定常計算!$B$29-定常計算!$B$27)*EXP(-A149/定常計算!$B$28)</f>
        <v>0.0001345060298684924</v>
      </c>
    </row>
    <row r="150" spans="1:3" x14ac:dyDescent="0.25">
      <c r="A150" s="11">
        <f>A149+$B$4</f>
        <v>7.15</v>
      </c>
      <c r="B150" s="7">
        <f>B149+$B$4*(定常計算!$B$24-定常計算!$B$17*B149)/定常計算!$B$21</f>
        <v>0.00013113782456152401</v>
      </c>
      <c r="C150" s="7">
        <f>定常計算!$B$27+(定常計算!$B$29-定常計算!$B$27)*EXP(-A150/定常計算!$B$28)</f>
        <v>0.00013365028199948883</v>
      </c>
    </row>
    <row r="151" spans="1:3" x14ac:dyDescent="0.25">
      <c r="A151" s="11">
        <f>A150+$B$4</f>
        <v>7.2</v>
      </c>
      <c r="B151" s="7">
        <f>B150+$B$4*(定常計算!$B$24-定常計算!$B$17*B150)/定常計算!$B$21</f>
        <v>0.0001304103600880462</v>
      </c>
      <c r="C151" s="7">
        <f>定常計算!$B$27+(定常計算!$B$29-定常計算!$B$27)*EXP(-A151/定常計算!$B$28)</f>
        <v>0.0001328311046250624</v>
      </c>
    </row>
    <row r="152" spans="1:3" x14ac:dyDescent="0.25">
      <c r="A152" s="11">
        <f>A151+$B$4</f>
        <v>7.25</v>
      </c>
      <c r="B152" s="7">
        <f>B151+$B$4*(定常計算!$B$24-定常計算!$B$17*B151)/定常計算!$B$21</f>
        <v>0.00012971466773631504</v>
      </c>
      <c r="C152" s="7">
        <f>定常計算!$B$27+(定常計算!$B$29-定常計算!$B$27)*EXP(-A152/定常計算!$B$28)</f>
        <v>0.00013204693490045236</v>
      </c>
    </row>
    <row r="153" spans="1:3" x14ac:dyDescent="0.25">
      <c r="A153" s="11">
        <f>A152+$B$4</f>
        <v>7.300000000000001</v>
      </c>
      <c r="B153" s="7">
        <f>B152+$B$4*(定常計算!$B$24-定常計算!$B$17*B152)/定常計算!$B$21</f>
        <v>0.0001290493598540711</v>
      </c>
      <c r="C153" s="7">
        <f>定常計算!$B$27+(定常計算!$B$29-定常計算!$B$27)*EXP(-A153/定常計算!$B$28)</f>
        <v>0.00013129627676926854</v>
      </c>
    </row>
    <row r="154" spans="1:3" x14ac:dyDescent="0.25">
      <c r="A154" s="11">
        <f>A153+$B$4</f>
        <v>7.3500000000000005</v>
      </c>
      <c r="B154" s="7">
        <f>B153+$B$4*(定常計算!$B$24-定常計算!$B$17*B153)/定常計算!$B$21</f>
        <v>0.00012841310939497888</v>
      </c>
      <c r="C154" s="7">
        <f>定常計算!$B$27+(定常計算!$B$29-定常計算!$B$27)*EXP(-A154/定常計算!$B$28)</f>
        <v>0.0001305776981092819</v>
      </c>
    </row>
    <row r="155" spans="1:3" x14ac:dyDescent="0.25">
      <c r="A155" s="11">
        <f>A154+$B$4</f>
        <v>7.4</v>
      </c>
      <c r="B155" s="7">
        <f>B154+$B$4*(定常計算!$B$24-定常計算!$B$17*B154)/定常計算!$B$21</f>
        <v>0.00012780464727165375</v>
      </c>
      <c r="C155" s="7">
        <f>定常計算!$B$27+(定常計算!$B$29-定常計算!$B$27)*EXP(-A155/定常計算!$B$28)</f>
        <v>0.00012988982800018998</v>
      </c>
    </row>
    <row r="156" spans="1:3" x14ac:dyDescent="0.25">
      <c r="A156" s="11">
        <f>A155+$B$4</f>
        <v>7.45</v>
      </c>
      <c r="B156" s="7">
        <f>B155+$B$4*(定常計算!$B$24-定常計算!$B$17*B155)/定常計算!$B$21</f>
        <v>0.00012722275982429612</v>
      </c>
      <c r="C156" s="7">
        <f>定常計算!$B$27+(定常計算!$B$29-定常計算!$B$27)*EXP(-A156/定常計算!$B$28)</f>
        <v>0.00012923135410814458</v>
      </c>
    </row>
    <row r="157" spans="1:3" x14ac:dyDescent="0.25">
      <c r="A157" s="11">
        <f>A156+$B$4</f>
        <v>7.5</v>
      </c>
      <c r="B157" s="7">
        <f>B156+$B$4*(定常計算!$B$24-定常計算!$B$17*B156)/定常計算!$B$21</f>
        <v>0.000126666286399883</v>
      </c>
      <c r="C157" s="7">
        <f>定常計算!$B$27+(定常計算!$B$29-定常計算!$B$27)*EXP(-A157/定常計算!$B$28)</f>
        <v>0.00012860102018205234</v>
      </c>
    </row>
    <row r="158" spans="1:3" x14ac:dyDescent="0.25">
      <c r="A158" s="11">
        <f>A157+$B$4</f>
        <v>7.550000000000001</v>
      </c>
      <c r="B158" s="7">
        <f>B157+$B$4*(定常計算!$B$24-定常計算!$B$17*B157)/定常計算!$B$21</f>
        <v>0.00012613411703708916</v>
      </c>
      <c r="C158" s="7">
        <f>定常計算!$B$27+(定常計算!$B$29-定常計算!$B$27)*EXP(-A158/定常計算!$B$28)</f>
        <v>0.0001279976236568709</v>
      </c>
    </row>
    <row r="159" spans="1:3" x14ac:dyDescent="0.25">
      <c r="A159" s="11">
        <f>A158+$B$4</f>
        <v>7.6000000000000005</v>
      </c>
      <c r="B159" s="7">
        <f>B158+$B$4*(定常計算!$B$24-定常計算!$B$17*B158)/定常計算!$B$21</f>
        <v>0.00012562519025231938</v>
      </c>
      <c r="C159" s="7">
        <f>定常計算!$B$27+(定常計算!$B$29-定常計算!$B$27)*EXP(-A159/定常計算!$B$28)</f>
        <v>0.00012742001335932888</v>
      </c>
    </row>
    <row r="160" spans="1:3" x14ac:dyDescent="0.25">
      <c r="A160" s="11">
        <f>A159+$B$4</f>
        <v>7.65</v>
      </c>
      <c r="B160" s="7">
        <f>B159+$B$4*(定常計算!$B$24-定常計算!$B$17*B159)/定常計算!$B$21</f>
        <v>0.0001251384909224362</v>
      </c>
      <c r="C160" s="7">
        <f>定常計算!$B$27+(定常計算!$B$29-定常計算!$B$27)*EXP(-A160/定常計算!$B$28)</f>
        <v>0.00012686708731169164</v>
      </c>
    </row>
    <row r="161" spans="1:3" x14ac:dyDescent="0.25">
      <c r="A161" s="11">
        <f>A160+$B$4</f>
        <v>7.7</v>
      </c>
      <c r="B161" s="7">
        <f>B160+$B$4*(定常計算!$B$24-定常計算!$B$17*B160)/定常計算!$B$21</f>
        <v>0.00012467304825995994</v>
      </c>
      <c r="C161" s="7">
        <f>定常計算!$B$27+(定常計算!$B$29-定常計算!$B$27)*EXP(-A161/定常計算!$B$28)</f>
        <v>0.00012633779062938395</v>
      </c>
    </row>
    <row r="162" spans="1:3" x14ac:dyDescent="0.25">
      <c r="A162" s="11">
        <f>A161+$B$4</f>
        <v>7.75</v>
      </c>
      <c r="B162" s="7">
        <f>B161+$B$4*(定常計算!$B$24-定常計算!$B$17*B161)/定常計算!$B$21</f>
        <v>0.00012422793387670205</v>
      </c>
      <c r="C162" s="7">
        <f>定常計算!$B$27+(定常計算!$B$29-定常計算!$B$27)*EXP(-A162/定常計算!$B$28)</f>
        <v>0.00012583111350845784</v>
      </c>
    </row>
    <row r="163" spans="1:3" x14ac:dyDescent="0.25">
      <c r="A163" s="11">
        <f>A162+$B$4</f>
        <v>7.800000000000001</v>
      </c>
      <c r="B163" s="7">
        <f>B162+$B$4*(定常計算!$B$24-定常計算!$B$17*B162)/定常計算!$B$21</f>
        <v>0.00012380225993196954</v>
      </c>
      <c r="C163" s="7">
        <f>定常計算!$B$27+(定常計算!$B$29-定常計算!$B$27)*EXP(-A163/定常計算!$B$28)</f>
        <v>0.00012534608929906597</v>
      </c>
    </row>
    <row r="164" spans="1:3" x14ac:dyDescent="0.25">
      <c r="A164" s="11">
        <f>A163+$B$4</f>
        <v>7.8500000000000005</v>
      </c>
      <c r="B164" s="7">
        <f>B163+$B$4*(定常計算!$B$24-定常計算!$B$17*B163)/定常計算!$B$21</f>
        <v>0.00012339517736164706</v>
      </c>
      <c r="C164" s="7">
        <f>定常計算!$B$27+(定常計算!$B$29-定常計算!$B$27)*EXP(-A164/定常計算!$B$28)</f>
        <v>0.000124881792661266</v>
      </c>
    </row>
    <row r="165" spans="1:3" x14ac:dyDescent="0.25">
      <c r="A165" s="11">
        <f>A164+$B$4</f>
        <v>7.9</v>
      </c>
      <c r="B165" s="7">
        <f>B164+$B$4*(定常計算!$B$24-定常計算!$B$17*B164)/定常計算!$B$21</f>
        <v>0.0001230058741846239</v>
      </c>
      <c r="C165" s="7">
        <f>定常計算!$B$27+(定常計算!$B$29-定常計算!$B$27)*EXP(-A165/定常計算!$B$28)</f>
        <v>0.00012443733779963616</v>
      </c>
    </row>
    <row r="166" spans="1:3" x14ac:dyDescent="0.25">
      <c r="A166" s="11">
        <f>A165+$B$4</f>
        <v>7.95</v>
      </c>
      <c r="B166" s="7">
        <f>B165+$B$4*(定常計算!$B$24-定常計算!$B$17*B165)/定常計算!$B$21</f>
        <v>0.00012263357388318804</v>
      </c>
      <c r="C166" s="7">
        <f>定常計算!$B$27+(定常計算!$B$29-定常計算!$B$27)*EXP(-A166/定常計算!$B$28)</f>
        <v>0.00012401187677333537</v>
      </c>
    </row>
    <row r="167" spans="1:3" x14ac:dyDescent="0.25">
      <c r="A167" s="11">
        <f>A166+$B$4</f>
        <v>8</v>
      </c>
      <c r="B167" s="7">
        <f>B166+$B$4*(定常計算!$B$24-定常計算!$B$17*B166)/定常計算!$B$21</f>
        <v>0.00012227753385415696</v>
      </c>
      <c r="C167" s="7">
        <f>定常計算!$B$27+(定常計算!$B$29-定常計算!$B$27)*EXP(-A167/定常計算!$B$28)</f>
        <v>0.00012360459787838274</v>
      </c>
    </row>
    <row r="168" spans="1:3" x14ac:dyDescent="0.25">
      <c r="A168" s="11">
        <f>A167+$B$4</f>
        <v>8.05</v>
      </c>
      <c r="B168" s="7">
        <f>B167+$B$4*(定常計算!$B$24-定常計算!$B$17*B167)/定常計算!$B$21</f>
        <v>0.00012193704392765526</v>
      </c>
      <c r="C168" s="7">
        <f>定常計算!$B$27+(定常計算!$B$29-定常計算!$B$27)*EXP(-A168/定常計算!$B$28)</f>
        <v>0.00012321472409907076</v>
      </c>
    </row>
    <row r="169" spans="1:3" x14ac:dyDescent="0.25">
      <c r="A169" s="11">
        <f>A168+$B$4</f>
        <v>8.1</v>
      </c>
      <c r="B169" s="7">
        <f>B168+$B$4*(定常計算!$B$24-定常計算!$B$17*B168)/定常計算!$B$21</f>
        <v>0.00012161142495058511</v>
      </c>
      <c r="C169" s="7">
        <f>定常計算!$B$27+(定常計算!$B$29-定常計算!$B$27)*EXP(-A169/定常計算!$B$28)</f>
        <v>0.00012284151162555754</v>
      </c>
    </row>
    <row r="170" spans="1:3" x14ac:dyDescent="0.25">
      <c r="A170" s="11">
        <f>A169+$B$4</f>
        <v>8.15</v>
      </c>
      <c r="B170" s="7">
        <f>B169+$B$4*(定常計算!$B$24-定常計算!$B$17*B169)/定常計算!$B$21</f>
        <v>0.00012130002743196369</v>
      </c>
      <c r="C170" s="7">
        <f>定常計算!$B$27+(定常計算!$B$29-定常計算!$B$27)*EXP(-A170/定常計算!$B$28)</f>
        <v>0.00012248424843480985</v>
      </c>
    </row>
    <row r="171" spans="1:3" x14ac:dyDescent="0.25">
      <c r="A171" s="11">
        <f>A170+$B$4</f>
        <v>8.200000000000001</v>
      </c>
      <c r="B171" s="7">
        <f>B170+$B$4*(定常計算!$B$24-定常計算!$B$17*B170)/定常計算!$B$21</f>
        <v>0.00012100223024742587</v>
      </c>
      <c r="C171" s="7">
        <f>定常計算!$B$27+(定常計算!$B$29-定常計算!$B$27)*EXP(-A171/定常計算!$B$28)</f>
        <v>0.00012214225293218984</v>
      </c>
    </row>
    <row r="172" spans="1:3" x14ac:dyDescent="0.25">
      <c r="A172" s="11">
        <f>A171+$B$4</f>
        <v>8.25</v>
      </c>
      <c r="B172" s="7">
        <f>B171+$B$4*(定常計算!$B$24-定常計算!$B$17*B171)/定常計算!$B$21</f>
        <v>0.00012071743940030781</v>
      </c>
      <c r="C172" s="7">
        <f>定常計算!$B$27+(定常計算!$B$29-定常計算!$B$27)*EXP(-A172/定常計算!$B$28)</f>
        <v>0.0001218148726510936</v>
      </c>
    </row>
    <row r="173" spans="1:3" x14ac:dyDescent="0.25">
      <c r="A173" s="11">
        <f>A172+$B$4</f>
        <v>8.3</v>
      </c>
      <c r="B173" s="7">
        <f>B172+$B$4*(定常計算!$B$24-定常計算!$B$17*B172)/定常計算!$B$21</f>
        <v>0.00012044508683684052</v>
      </c>
      <c r="C173" s="7">
        <f>定常計算!$B$27+(定常計算!$B$29-定常計算!$B$27)*EXP(-A173/定常計算!$B$28)</f>
        <v>0.00012150148300816093</v>
      </c>
    </row>
    <row r="174" spans="1:3" x14ac:dyDescent="0.25">
      <c r="A174" s="11">
        <f>A173+$B$4</f>
        <v>8.35</v>
      </c>
      <c r="B174" s="7">
        <f>B173+$B$4*(定常計算!$B$24-定常計算!$B$17*B173)/定常計算!$B$21</f>
        <v>0.00012018462931308992</v>
      </c>
      <c r="C174" s="7">
        <f>定常計算!$B$27+(定常計算!$B$29-定常計算!$B$27)*EXP(-A174/定常計算!$B$28)</f>
        <v>0.00012120148611168146</v>
      </c>
    </row>
    <row r="175" spans="1:3" x14ac:dyDescent="0.25">
      <c r="A175" s="11">
        <f>A174+$B$4</f>
        <v>8.4</v>
      </c>
      <c r="B175" s="7">
        <f>B174+$B$4*(定常計算!$B$24-定常計算!$B$17*B174)/定常計算!$B$21</f>
        <v>0.00011993554731138355</v>
      </c>
      <c r="C175" s="7">
        <f>定常計算!$B$27+(定常計算!$B$29-定常計算!$B$27)*EXP(-A175/定常計算!$B$28)</f>
        <v>0.0001209143096209234</v>
      </c>
    </row>
    <row r="176" spans="1:3" x14ac:dyDescent="0.25">
      <c r="A176" s="11">
        <f>A175+$B$4</f>
        <v>8.450000000000001</v>
      </c>
      <c r="B176" s="7">
        <f>B175+$B$4*(定常計算!$B$24-定常計算!$B$17*B175)/定常計算!$B$21</f>
        <v>0.00011969734400406246</v>
      </c>
      <c r="C176" s="7">
        <f>定常計算!$B$27+(定常計算!$B$29-定常計算!$B$27)*EXP(-A176/定常計算!$B$28)</f>
        <v>0.00012063940565420934</v>
      </c>
    </row>
    <row r="177" spans="1:3" x14ac:dyDescent="0.25">
      <c r="A177" s="11">
        <f>A176+$B$4</f>
        <v>8.5</v>
      </c>
      <c r="B177" s="7">
        <f>B176+$B$4*(定常計算!$B$24-定常計算!$B$17*B176)/定常計算!$B$21</f>
        <v>0.00011946954426249144</v>
      </c>
      <c r="C177" s="7">
        <f>定常計算!$B$27+(定常計算!$B$29-定常計算!$B$27)*EXP(-A177/定常計算!$B$28)</f>
        <v>0.00012037624974365542</v>
      </c>
    </row>
    <row r="178" spans="1:3" x14ac:dyDescent="0.25">
      <c r="A178" s="11">
        <f>A177+$B$4</f>
        <v>8.55</v>
      </c>
      <c r="B178" s="7">
        <f>B177+$B$4*(定常計算!$B$24-定常計算!$B$17*B177)/定常計算!$B$21</f>
        <v>0.00011925169370935083</v>
      </c>
      <c r="C178" s="7">
        <f>定常計算!$B$27+(定常計算!$B$29-定常計算!$B$27)*EXP(-A178/定常計算!$B$28)</f>
        <v>0.00012012433983457977</v>
      </c>
    </row>
    <row r="179" spans="1:3" x14ac:dyDescent="0.25">
      <c r="A179" s="11">
        <f>A178+$B$4</f>
        <v>8.6</v>
      </c>
      <c r="B179" s="7">
        <f>B178+$B$4*(定常計算!$B$24-定常計算!$B$17*B178)/定常計算!$B$21</f>
        <v>0.00011904335781231963</v>
      </c>
      <c r="C179" s="7">
        <f>定常計算!$B$27+(定常計算!$B$29-定常計算!$B$27)*EXP(-A179/定常計算!$B$28)</f>
        <v>0.0001198831953276716</v>
      </c>
    </row>
    <row r="180" spans="1:3" x14ac:dyDescent="0.25">
      <c r="A180" s="11">
        <f>A179+$B$4</f>
        <v>8.65</v>
      </c>
      <c r="B180" s="7">
        <f>B179+$B$4*(定常計算!$B$24-定常計算!$B$17*B179)/定常計算!$B$21</f>
        <v>0.00011884412101734221</v>
      </c>
      <c r="C180" s="7">
        <f>定常計算!$B$27+(定常計算!$B$29-定常計算!$B$27)*EXP(-A180/定常計算!$B$28)</f>
        <v>0.00011965235616209309</v>
      </c>
    </row>
    <row r="181" spans="1:3" x14ac:dyDescent="0.25">
      <c r="A181" s="11">
        <f>A180+$B$4</f>
        <v>8.700000000000001</v>
      </c>
      <c r="B181" s="7">
        <f>B180+$B$4*(定常計算!$B$24-定常計算!$B$17*B180)/定常計算!$B$21</f>
        <v>0.00011865358591974965</v>
      </c>
      <c r="C181" s="7">
        <f>定常計算!$B$27+(定常計算!$B$29-定常計算!$B$27)*EXP(-A181/定常計算!$B$28)</f>
        <v>0.00011943138193776508</v>
      </c>
    </row>
    <row r="182" spans="1:3" x14ac:dyDescent="0.25">
      <c r="A182" s="11">
        <f>A181+$B$4</f>
        <v>8.75</v>
      </c>
      <c r="B182" s="7">
        <f>B181+$B$4*(定常計算!$B$24-定常計算!$B$17*B181)/定常計算!$B$21</f>
        <v>0.0001184713724715825</v>
      </c>
      <c r="C182" s="7">
        <f>定常計算!$B$27+(定常計算!$B$29-定常計算!$B$27)*EXP(-A182/定常計算!$B$28)</f>
        <v>0.00011921985107516219</v>
      </c>
    </row>
    <row r="183" spans="1:3" x14ac:dyDescent="0.25">
      <c r="A183" s="11">
        <f>A182+$B$4</f>
        <v>8.8</v>
      </c>
      <c r="B183" s="7">
        <f>B182+$B$4*(定常計算!$B$24-定常計算!$B$17*B182)/定常計算!$B$21</f>
        <v>0.00011829711722353387</v>
      </c>
      <c r="C183" s="7">
        <f>定常計算!$B$27+(定常計算!$B$29-定常計算!$B$27)*EXP(-A183/定常計算!$B$28)</f>
        <v>0.00011901736001101385</v>
      </c>
    </row>
    <row r="184" spans="1:3" x14ac:dyDescent="0.25">
      <c r="A184" s="11">
        <f>A183+$B$4</f>
        <v>8.85</v>
      </c>
      <c r="B184" s="7">
        <f>B183+$B$4*(定常計算!$B$24-定常計算!$B$17*B183)/定常計算!$B$21</f>
        <v>0.00011813047260000071</v>
      </c>
      <c r="C184" s="7">
        <f>定常計算!$B$27+(定常計算!$B$29-定常計算!$B$27)*EXP(-A184/定常計算!$B$28)</f>
        <v>0.00011882352242837755</v>
      </c>
    </row>
    <row r="185" spans="1:3" x14ac:dyDescent="0.25">
      <c r="A185" s="11">
        <f>A184+$B$4</f>
        <v>8.9</v>
      </c>
      <c r="B185" s="7">
        <f>B184+$B$4*(定常計算!$B$24-定常計算!$B$17*B184)/定常計算!$B$21</f>
        <v>0.00011797110620579747</v>
      </c>
      <c r="C185" s="7">
        <f>定常計算!$B$27+(定常計算!$B$29-定常計算!$B$27)*EXP(-A185/定常計算!$B$28)</f>
        <v>0.00011863796851961457</v>
      </c>
    </row>
    <row r="186" spans="1:3" x14ac:dyDescent="0.25">
      <c r="A186" s="11">
        <f>A185+$B$4</f>
        <v>8.950000000000001</v>
      </c>
      <c r="B186" s="7">
        <f>B185+$B$4*(定常計算!$B$24-定常計算!$B$17*B185)/定常計算!$B$21</f>
        <v>0.0001178187001631489</v>
      </c>
      <c r="C186" s="7">
        <f>定常計算!$B$27+(定常計算!$B$29-定常計算!$B$27)*EXP(-A186/定常計算!$B$28)</f>
        <v>0.00011846034428086306</v>
      </c>
    </row>
    <row r="187" spans="1:3" x14ac:dyDescent="0.25">
      <c r="A187" s="11">
        <f>A186+$B$4</f>
        <v>9</v>
      </c>
      <c r="B187" s="7">
        <f>B186+$B$4*(定常計算!$B$24-定常計算!$B$17*B186)/定常計算!$B$21</f>
        <v>0.0001176729504776401</v>
      </c>
      <c r="C187" s="7">
        <f>定常計算!$B$27+(定常計算!$B$29-定常計算!$B$27)*EXP(-A187/定常計算!$B$28)</f>
        <v>0.00011829031083666134</v>
      </c>
    </row>
    <row r="188" spans="1:3" x14ac:dyDescent="0.25">
      <c r="A188" s="11">
        <f>A187+$B$4</f>
        <v>9.05</v>
      </c>
      <c r="B188" s="7">
        <f>B187+$B$4*(定常計算!$B$24-定常計算!$B$17*B187)/定常計算!$B$21</f>
        <v>0.00011753356643185853</v>
      </c>
      <c r="C188" s="7">
        <f>定常計算!$B$27+(定常計算!$B$29-定常計算!$B$27)*EXP(-A188/定常計算!$B$28)</f>
        <v>0.00011812754379343394</v>
      </c>
    </row>
    <row r="189" spans="1:3" x14ac:dyDescent="0.25">
      <c r="A189" s="11">
        <f>A188+$B$4</f>
        <v>9.1</v>
      </c>
      <c r="B189" s="7">
        <f>B188+$B$4*(定常計算!$B$24-定常計算!$B$17*B188)/定常計算!$B$21</f>
        <v>0.00011740027000551898</v>
      </c>
      <c r="C189" s="7">
        <f>定常計算!$B$27+(定常計算!$B$29-定常計算!$B$27)*EXP(-A189/定常計算!$B$28)</f>
        <v>0.00011797173262060635</v>
      </c>
    </row>
    <row r="190" spans="1:3" x14ac:dyDescent="0.25">
      <c r="A190" s="11">
        <f>A189+$B$4</f>
        <v>9.15</v>
      </c>
      <c r="B190" s="7">
        <f>B189+$B$4*(定常計算!$B$24-定常計算!$B$17*B189)/定常計算!$B$21</f>
        <v>0.00011727279532091454</v>
      </c>
      <c r="C190" s="7">
        <f>定常計算!$B$27+(定常計算!$B$29-定常計算!$B$27)*EXP(-A190/定常計算!$B$28)</f>
        <v>0.0001178225800581678</v>
      </c>
    </row>
    <row r="191" spans="1:3" x14ac:dyDescent="0.25">
      <c r="A191" s="11">
        <f>A190+$B$4</f>
        <v>9.200000000000001</v>
      </c>
      <c r="B191" s="7">
        <f>B190+$B$4*(定常計算!$B$24-定常計算!$B$17*B190)/定常計算!$B$21</f>
        <v>0.00011715088811258768</v>
      </c>
      <c r="C191" s="7">
        <f>定常計算!$B$27+(定常計算!$B$29-定常計算!$B$27)*EXP(-A191/定常計算!$B$28)</f>
        <v>0.00011767980154955211</v>
      </c>
    </row>
    <row r="192" spans="1:3" x14ac:dyDescent="0.25">
      <c r="A192" s="11">
        <f>A191+$B$4</f>
        <v>9.25</v>
      </c>
      <c r="B192" s="7">
        <f>B191+$B$4*(定常計算!$B$24-定常計算!$B$17*B191)/定常計算!$B$21</f>
        <v>0.00011703430522016347</v>
      </c>
      <c r="C192" s="7">
        <f>定常計算!$B$27+(定常計算!$B$29-定常計算!$B$27)*EXP(-A192/定常計算!$B$28)</f>
        <v>0.00011754312469875434</v>
      </c>
    </row>
    <row r="193" spans="1:3" x14ac:dyDescent="0.25">
      <c r="A193" s="11">
        <f>A192+$B$4</f>
        <v>9.3</v>
      </c>
      <c r="B193" s="7">
        <f>B192+$B$4*(定常計算!$B$24-定常計算!$B$17*B192)/定常計算!$B$21</f>
        <v>0.00011692281410333343</v>
      </c>
      <c r="C193" s="7">
        <f>定常計算!$B$27+(定常計算!$B$29-定常計算!$B$27)*EXP(-A193/定常計算!$B$28)</f>
        <v>0.00011741228875064761</v>
      </c>
    </row>
    <row r="194" spans="1:3" x14ac:dyDescent="0.25">
      <c r="A194" s="11">
        <f>A193+$B$4</f>
        <v>9.35</v>
      </c>
      <c r="B194" s="7">
        <f>B193+$B$4*(定常計算!$B$24-定常計算!$B$17*B193)/定常計算!$B$21</f>
        <v>0.00011681619237802249</v>
      </c>
      <c r="C194" s="7">
        <f>定常計算!$B$27+(定常計算!$B$29-定常計算!$B$27)*EXP(-A194/定常計算!$B$28)</f>
        <v>0.00011728704409350876</v>
      </c>
    </row>
    <row r="195" spans="1:3" x14ac:dyDescent="0.25">
      <c r="A195" s="11">
        <f>A194+$B$4</f>
        <v>9.4</v>
      </c>
      <c r="B195" s="7">
        <f>B194+$B$4*(定常計算!$B$24-定常計算!$B$17*B194)/定常計算!$B$21</f>
        <v>0.00011671422737281393</v>
      </c>
      <c r="C195" s="7">
        <f>定常計算!$B$27+(定常計算!$B$29-定常計算!$B$27)*EXP(-A195/定常計算!$B$28)</f>
        <v>0.0001171671517828035</v>
      </c>
    </row>
    <row r="196" spans="1:3" x14ac:dyDescent="0.25">
      <c r="A196" s="11">
        <f>A195+$B$4</f>
        <v>9.450000000000001</v>
      </c>
      <c r="B196" s="7">
        <f>B195+$B$4*(定常計算!$B$24-定常計算!$B$17*B195)/定常計算!$B$21</f>
        <v>0.00011661671570474759</v>
      </c>
      <c r="C196" s="7">
        <f>定常計算!$B$27+(定常計算!$B$29-定常計算!$B$27)*EXP(-A196/定常計算!$B$28)</f>
        <v>0.00011705238308532276</v>
      </c>
    </row>
    <row r="197" spans="1:3" x14ac:dyDescent="0.25">
      <c r="A197" s="11">
        <f>A196+$B$4</f>
        <v>9.5</v>
      </c>
      <c r="B197" s="7">
        <f>B196+$B$4*(定常計算!$B$24-定常計算!$B$17*B196)/定常計算!$B$21</f>
        <v>0.00011652346287364509</v>
      </c>
      <c r="C197" s="7">
        <f>定常計算!$B$27+(定常計算!$B$29-定常計算!$B$27)*EXP(-A197/定常計算!$B$28)</f>
        <v>0.00011694251904280042</v>
      </c>
    </row>
    <row r="198" spans="1:3" x14ac:dyDescent="0.25">
      <c r="A198" s="11">
        <f>A197+$B$4</f>
        <v>9.55</v>
      </c>
      <c r="B198" s="7">
        <f>B197+$B$4*(定常計算!$B$24-定常計算!$B$17*B197)/定常計算!$B$21</f>
        <v>0.00011643428287415298</v>
      </c>
      <c r="C198" s="7">
        <f>定常計算!$B$27+(定常計算!$B$29-定常計算!$B$27)*EXP(-A198/定常計算!$B$28)</f>
        <v>0.00011683735005417985</v>
      </c>
    </row>
    <row r="199" spans="1:3" x14ac:dyDescent="0.25">
      <c r="A199" s="11">
        <f>A198+$B$4</f>
        <v>9.600000000000001</v>
      </c>
      <c r="B199" s="7">
        <f>B198+$B$4*(定常計算!$B$24-定常計算!$B$17*B198)/定常計算!$B$21</f>
        <v>0.00011634899782472995</v>
      </c>
      <c r="C199" s="7">
        <f>定常計算!$B$27+(定常計算!$B$29-定常計算!$B$27)*EXP(-A199/定常計算!$B$28)</f>
        <v>0.00011673667547573234</v>
      </c>
    </row>
    <row r="200" spans="1:3" x14ac:dyDescent="0.25">
      <c r="A200" s="11">
        <f>A199+$B$4</f>
        <v>9.65</v>
      </c>
      <c r="B200" s="7">
        <f>B199+$B$4*(定常計算!$B$24-定常計算!$B$17*B199)/定常計算!$B$21</f>
        <v>0.00011626743761283814</v>
      </c>
      <c r="C200" s="7">
        <f>定常計算!$B$27+(定常計算!$B$29-定常計算!$B$27)*EXP(-A200/定常計算!$B$28)</f>
        <v>0.00011664030323826463</v>
      </c>
    </row>
    <row r="201" spans="1:3" x14ac:dyDescent="0.25">
      <c r="A201" s="11">
        <f>A200+$B$4</f>
        <v>9.700000000000001</v>
      </c>
      <c r="B201" s="7">
        <f>B200+$B$4*(定常計算!$B$24-定常計算!$B$17*B200)/定常計算!$B$21</f>
        <v>0.0001161894395556307</v>
      </c>
      <c r="C201" s="7">
        <f>定常計算!$B$27+(定常計算!$B$29-定常計算!$B$27)*EXP(-A201/定常計算!$B$28)</f>
        <v>0.00011654804948068491</v>
      </c>
    </row>
    <row r="202" spans="1:3" x14ac:dyDescent="0.25">
      <c r="A202" s="11">
        <f>A201+$B$4</f>
        <v>9.75</v>
      </c>
      <c r="B202" s="7">
        <f>B201+$B$4*(定常計算!$B$24-定常計算!$B$17*B201)/定常計算!$B$21</f>
        <v>0.0001161148480754589</v>
      </c>
      <c r="C202" s="7">
        <f>定常計算!$B$27+(定常計算!$B$29-定常計算!$B$27)*EXP(-A202/定常計算!$B$28)</f>
        <v>0.0001164597381992287</v>
      </c>
    </row>
    <row r="203" spans="1:3" x14ac:dyDescent="0.25">
      <c r="A203" s="11">
        <f>A202+$B$4</f>
        <v>9.8</v>
      </c>
      <c r="B203" s="7">
        <f>B202+$B$4*(定常計算!$B$24-定常計算!$B$17*B202)/定常計算!$B$21</f>
        <v>0.00011604351438955156</v>
      </c>
      <c r="C203" s="7">
        <f>定常計算!$B$27+(定常計算!$B$29-定常計算!$B$27)*EXP(-A203/定常計算!$B$28)</f>
        <v>0.0001163752009116749</v>
      </c>
    </row>
    <row r="204" spans="1:3" x14ac:dyDescent="0.25">
      <c r="A204" s="11">
        <f>A203+$B$4</f>
        <v>9.850000000000001</v>
      </c>
      <c r="B204" s="7">
        <f>B203+$B$4*(定常計算!$B$24-定常計算!$B$17*B203)/定常計算!$B$21</f>
        <v>0.00011597529621324766</v>
      </c>
      <c r="C204" s="7">
        <f>定常計算!$B$27+(定常計算!$B$29-定常計算!$B$27)*EXP(-A204/定常計算!$B$28)</f>
        <v>0.00011629427633591157</v>
      </c>
    </row>
    <row r="205" spans="1:3" x14ac:dyDescent="0.25">
      <c r="A205" s="11">
        <f>A204+$B$4</f>
        <v>9.9</v>
      </c>
      <c r="B205" s="7">
        <f>B204+$B$4*(定常計算!$B$24-定常計算!$B$17*B204)/定常計算!$B$21</f>
        <v>0.00011591005747619045</v>
      </c>
      <c r="C205" s="7">
        <f>定常計算!$B$27+(定常計算!$B$29-定常計算!$B$27)*EXP(-A205/定常計算!$B$28)</f>
        <v>0.00011621681008223858</v>
      </c>
    </row>
    <row r="206" spans="1:3" x14ac:dyDescent="0.25">
      <c r="A206" s="11">
        <f>A205+$B$4</f>
        <v>9.950000000000001</v>
      </c>
      <c r="B206" s="7">
        <f>B205+$B$4*(定常計算!$B$24-定常計算!$B$17*B205)/定常計算!$B$21</f>
        <v>0.00011584766805091678</v>
      </c>
      <c r="C206" s="7">
        <f>定常計算!$B$27+(定常計算!$B$29-定常計算!$B$27)*EXP(-A206/定常計算!$B$28)</f>
        <v>0.00011614265435881927</v>
      </c>
    </row>
    <row r="207" spans="1:3" x14ac:dyDescent="0.25">
      <c r="A207" s="11">
        <f>A206+$B$4</f>
        <v>10</v>
      </c>
      <c r="B207" s="7">
        <f>B206+$B$4*(定常計算!$B$24-定常計算!$B$17*B206)/定常計算!$B$21</f>
        <v>0.00011578800349330025</v>
      </c>
      <c r="C207" s="7">
        <f>定常計算!$B$27+(定常計算!$B$29-定常計算!$B$27)*EXP(-A207/定常計算!$B$28)</f>
        <v>0.00011607166768972005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FormatPr defaultRowHeight="15" outlineLevelRow="0" outlineLevelCol="0" x14ac:dyDescent="55"/>
  <cols>
    <col min="1" max="1" width="38" customWidth="1"/>
    <col min="2" max="2" width="16" customWidth="1"/>
    <col min="3" max="3" width="55" customWidth="1"/>
  </cols>
  <sheetData>
    <row r="1" spans="1:1" x14ac:dyDescent="0.25">
      <c r="A1" s="1" t="s">
        <v>40</v>
      </c>
    </row>
    <row r="2" spans="1:1" x14ac:dyDescent="0.25">
      <c r="A2" s="2" t="s">
        <v>41</v>
      </c>
    </row>
    <row r="4" spans="1:2" x14ac:dyDescent="0.25">
      <c r="A4" s="3" t="s">
        <v>42</v>
      </c>
      <c r="B4" s="4"/>
    </row>
    <row r="5" spans="1:3" x14ac:dyDescent="0.25">
      <c r="A5" t="s">
        <v>43</v>
      </c>
      <c r="B5" s="5">
        <v>0.514</v>
      </c>
      <c r="C5" t="s">
        <v>44</v>
      </c>
    </row>
    <row r="6" spans="1:2" x14ac:dyDescent="0.25">
      <c r="A6" t="s">
        <v>45</v>
      </c>
      <c r="B6" s="5">
        <v>0.514</v>
      </c>
    </row>
    <row r="8" spans="1:2" x14ac:dyDescent="0.25">
      <c r="A8" s="3" t="s">
        <v>46</v>
      </c>
      <c r="B8" s="4"/>
    </row>
    <row r="9" spans="1:3" x14ac:dyDescent="0.25">
      <c r="A9" t="s">
        <v>47</v>
      </c>
      <c r="B9" s="12">
        <f>1/(1/B5+1/B6)</f>
        <v>0.257</v>
      </c>
      <c r="C9" t="s">
        <v>48</v>
      </c>
    </row>
    <row r="10" spans="1:3" x14ac:dyDescent="0.25">
      <c r="A10" t="s">
        <v>49</v>
      </c>
      <c r="B10" s="10">
        <f>1/(1+(1-B5)/B5+(1-B6)/B6)</f>
        <v>0.34589502018842533</v>
      </c>
      <c r="C10" t="s">
        <v>50</v>
      </c>
    </row>
    <row r="12" spans="1:2" x14ac:dyDescent="0.25">
      <c r="A12" s="3" t="s">
        <v>51</v>
      </c>
      <c r="B12" s="4"/>
    </row>
    <row r="13" spans="1:3" x14ac:dyDescent="0.25">
      <c r="A13" t="s">
        <v>52</v>
      </c>
      <c r="B13" s="7">
        <f>PI()*定常計算!B10^2/4</f>
        <v>0.007853981633974483</v>
      </c>
      <c r="C13" t="s">
        <v>53</v>
      </c>
    </row>
    <row r="14" spans="1:2" x14ac:dyDescent="0.25">
      <c r="A14" t="s">
        <v>54</v>
      </c>
      <c r="B14" s="7">
        <f>定常計算!B7/4*B13</f>
        <v>0.9242345051660598</v>
      </c>
    </row>
    <row r="15" spans="1:3" x14ac:dyDescent="0.25">
      <c r="A15" t="s">
        <v>55</v>
      </c>
      <c r="B15" s="9">
        <f>B10*B14</f>
        <v>0.31968811282325355</v>
      </c>
      <c r="C15" t="s">
        <v>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定常計算</vt:lpstr>
      <vt:lpstr>過渡解析</vt:lpstr>
      <vt:lpstr>直列合成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vacuum-technology.reasonia.net</dc:creator>
  <dc:title/>
  <dc:subject/>
  <dc:description/>
  <cp:keywords/>
  <cp:category/>
  <cp:lastModifiedBy>Unknown</cp:lastModifiedBy>
  <dcterms:created xsi:type="dcterms:W3CDTF">2026-07-04T07:04:46Z</dcterms:created>
  <dcterms:modified xsi:type="dcterms:W3CDTF">2026-07-04T07:04:46Z</dcterms:modified>
</cp:coreProperties>
</file>